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unitedwayph.sharepoint.com/sites/UnitedHousing/Shared Documents/General/Marcomm/Website/Toolkit-Webpage design resources/PLAN-finance tools/"/>
    </mc:Choice>
  </mc:AlternateContent>
  <xr:revisionPtr revIDLastSave="3105" documentId="8_{5E14A74D-40C1-4F1F-AA84-54EDEAB2D6B9}" xr6:coauthVersionLast="47" xr6:coauthVersionMax="47" xr10:uidLastSave="{F8388BDE-3809-46B6-A5CD-446A7DB71B5F}"/>
  <bookViews>
    <workbookView xWindow="-57720" yWindow="-120" windowWidth="29040" windowHeight="15720" xr2:uid="{E8FAE059-FC7C-4710-95A1-FE2A6933C3B2}"/>
  </bookViews>
  <sheets>
    <sheet name="Financial Viability" sheetId="6" r:id="rId1"/>
    <sheet name="Capital Investments" sheetId="1" r:id="rId2"/>
    <sheet name="Revenue" sheetId="2" r:id="rId3"/>
    <sheet name="Costs" sheetId="3" r:id="rId4"/>
    <sheet name="Financing" sheetId="4" r:id="rId5"/>
    <sheet name="Reserves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33" i="4"/>
  <c r="F247" i="3"/>
  <c r="F246" i="3"/>
  <c r="F248" i="3" s="1"/>
  <c r="F191" i="3"/>
  <c r="F144" i="3"/>
  <c r="F167" i="3" s="1"/>
  <c r="F68" i="3"/>
  <c r="F61" i="3"/>
  <c r="F54" i="3"/>
  <c r="F29" i="3"/>
  <c r="F33" i="3"/>
  <c r="F27" i="3"/>
  <c r="F30" i="3" s="1"/>
  <c r="E173" i="2"/>
  <c r="H149" i="2"/>
  <c r="H140" i="2"/>
  <c r="H131" i="2"/>
  <c r="G130" i="2"/>
  <c r="E130" i="2"/>
  <c r="H130" i="2" s="1"/>
  <c r="H132" i="2" s="1"/>
  <c r="G83" i="2"/>
  <c r="G89" i="2"/>
  <c r="G88" i="2"/>
  <c r="H88" i="2" s="1"/>
  <c r="G87" i="2"/>
  <c r="G86" i="2"/>
  <c r="H86" i="2" s="1"/>
  <c r="G85" i="2"/>
  <c r="G84" i="2"/>
  <c r="G82" i="2"/>
  <c r="H82" i="2" s="1"/>
  <c r="G81" i="2"/>
  <c r="G80" i="2"/>
  <c r="G79" i="2"/>
  <c r="G78" i="2"/>
  <c r="H78" i="2" s="1"/>
  <c r="G77" i="2"/>
  <c r="E77" i="2"/>
  <c r="H87" i="2"/>
  <c r="H85" i="2"/>
  <c r="H84" i="2"/>
  <c r="H83" i="2"/>
  <c r="H81" i="2"/>
  <c r="H80" i="2"/>
  <c r="H79" i="2"/>
  <c r="H77" i="2"/>
  <c r="E89" i="2"/>
  <c r="E88" i="2"/>
  <c r="E87" i="2"/>
  <c r="E86" i="2"/>
  <c r="E85" i="2"/>
  <c r="E84" i="2"/>
  <c r="E83" i="2"/>
  <c r="E82" i="2"/>
  <c r="E81" i="2"/>
  <c r="E80" i="2"/>
  <c r="E79" i="2"/>
  <c r="E78" i="2"/>
  <c r="E90" i="2" s="1"/>
  <c r="E6" i="2"/>
  <c r="E61" i="1"/>
  <c r="E45" i="1"/>
  <c r="E39" i="1"/>
  <c r="E31" i="1"/>
  <c r="E25" i="1"/>
  <c r="E63" i="1" s="1"/>
  <c r="E4" i="1" s="1"/>
  <c r="F34" i="3" l="1"/>
  <c r="G90" i="2"/>
  <c r="F151" i="3" l="1"/>
  <c r="E5" i="6"/>
  <c r="E9" i="6" s="1"/>
  <c r="E15" i="6" s="1"/>
  <c r="G17" i="5"/>
  <c r="G15" i="5"/>
  <c r="G13" i="5"/>
  <c r="G11" i="5"/>
  <c r="G9" i="5"/>
  <c r="G7" i="5"/>
  <c r="G19" i="5" s="1"/>
  <c r="F114" i="4"/>
  <c r="F34" i="4" s="1"/>
  <c r="F106" i="4"/>
  <c r="F100" i="4"/>
  <c r="F32" i="4" s="1"/>
  <c r="F35" i="4" s="1"/>
  <c r="E88" i="4"/>
  <c r="E87" i="4"/>
  <c r="E86" i="4"/>
  <c r="E83" i="4"/>
  <c r="E82" i="4"/>
  <c r="E79" i="4"/>
  <c r="E78" i="4"/>
  <c r="E77" i="4"/>
  <c r="C88" i="4"/>
  <c r="F88" i="4" s="1"/>
  <c r="C87" i="4"/>
  <c r="F87" i="4" s="1"/>
  <c r="C86" i="4"/>
  <c r="F86" i="4" s="1"/>
  <c r="C83" i="4"/>
  <c r="F83" i="4" s="1"/>
  <c r="F84" i="4" s="1"/>
  <c r="F26" i="4" s="1"/>
  <c r="C82" i="4"/>
  <c r="F82" i="4" s="1"/>
  <c r="C79" i="4"/>
  <c r="F79" i="4" s="1"/>
  <c r="C78" i="4"/>
  <c r="F78" i="4" s="1"/>
  <c r="C77" i="4"/>
  <c r="F77" i="4" s="1"/>
  <c r="E207" i="3"/>
  <c r="E206" i="3"/>
  <c r="E205" i="3"/>
  <c r="E201" i="3"/>
  <c r="E200" i="3"/>
  <c r="E199" i="3"/>
  <c r="F199" i="3" s="1"/>
  <c r="C207" i="3"/>
  <c r="C206" i="3"/>
  <c r="C205" i="3"/>
  <c r="F190" i="3"/>
  <c r="F69" i="3"/>
  <c r="F62" i="3"/>
  <c r="F55" i="3"/>
  <c r="F242" i="3"/>
  <c r="F231" i="3"/>
  <c r="F241" i="3" s="1"/>
  <c r="F243" i="3" s="1"/>
  <c r="F8" i="3" s="1"/>
  <c r="F222" i="3"/>
  <c r="F224" i="3" s="1"/>
  <c r="F7" i="3" s="1"/>
  <c r="C201" i="3"/>
  <c r="C200" i="3"/>
  <c r="E150" i="3"/>
  <c r="E149" i="3"/>
  <c r="E148" i="3"/>
  <c r="E157" i="3"/>
  <c r="E156" i="3"/>
  <c r="C157" i="3"/>
  <c r="C156" i="3"/>
  <c r="C150" i="3"/>
  <c r="C149" i="3"/>
  <c r="C148" i="3"/>
  <c r="F161" i="3"/>
  <c r="F160" i="3"/>
  <c r="E159" i="3"/>
  <c r="E158" i="3"/>
  <c r="C159" i="3"/>
  <c r="C158" i="3"/>
  <c r="F78" i="3"/>
  <c r="F81" i="3" s="1"/>
  <c r="F83" i="3" s="1"/>
  <c r="F4" i="3" s="1"/>
  <c r="G152" i="2"/>
  <c r="E152" i="2"/>
  <c r="H152" i="2" s="1"/>
  <c r="G148" i="2"/>
  <c r="E149" i="2"/>
  <c r="E148" i="2"/>
  <c r="H148" i="2" s="1"/>
  <c r="H150" i="2" s="1"/>
  <c r="H153" i="2" s="1"/>
  <c r="H158" i="2" s="1"/>
  <c r="E140" i="2"/>
  <c r="E139" i="2"/>
  <c r="H139" i="2" s="1"/>
  <c r="H141" i="2" s="1"/>
  <c r="G134" i="2"/>
  <c r="E134" i="2"/>
  <c r="H134" i="2" s="1"/>
  <c r="E131" i="2"/>
  <c r="G143" i="2"/>
  <c r="E143" i="2"/>
  <c r="H143" i="2" s="1"/>
  <c r="H89" i="2"/>
  <c r="H90" i="2" s="1"/>
  <c r="E4" i="2" s="1"/>
  <c r="E98" i="1"/>
  <c r="E81" i="1"/>
  <c r="E83" i="1" s="1"/>
  <c r="H144" i="2" l="1"/>
  <c r="H157" i="2" s="1"/>
  <c r="E106" i="1"/>
  <c r="E108" i="1" s="1"/>
  <c r="E7" i="1" s="1"/>
  <c r="E5" i="1"/>
  <c r="F206" i="3"/>
  <c r="F205" i="3"/>
  <c r="F207" i="3"/>
  <c r="F208" i="3" s="1"/>
  <c r="F80" i="4"/>
  <c r="F25" i="4" s="1"/>
  <c r="F89" i="4"/>
  <c r="F27" i="4" s="1"/>
  <c r="F31" i="3"/>
  <c r="F41" i="3" s="1"/>
  <c r="F35" i="3"/>
  <c r="F48" i="3" s="1"/>
  <c r="F192" i="3"/>
  <c r="F201" i="3" s="1"/>
  <c r="F149" i="3"/>
  <c r="F156" i="3"/>
  <c r="F157" i="3"/>
  <c r="F148" i="3"/>
  <c r="F158" i="3"/>
  <c r="F150" i="3"/>
  <c r="F159" i="3"/>
  <c r="F85" i="3"/>
  <c r="F87" i="3" s="1"/>
  <c r="H135" i="2"/>
  <c r="H156" i="2" s="1"/>
  <c r="H159" i="2" s="1"/>
  <c r="E5" i="2" s="1"/>
  <c r="E8" i="2" s="1"/>
  <c r="E90" i="1"/>
  <c r="E95" i="1"/>
  <c r="E97" i="1" s="1"/>
  <c r="E100" i="1" s="1"/>
  <c r="E6" i="1" s="1"/>
  <c r="E85" i="1"/>
  <c r="F28" i="4" l="1"/>
  <c r="F212" i="3"/>
  <c r="F50" i="3"/>
  <c r="F200" i="3"/>
  <c r="F162" i="3"/>
  <c r="F166" i="3" s="1"/>
  <c r="F152" i="3"/>
  <c r="F165" i="3" s="1"/>
  <c r="E9" i="1"/>
  <c r="F202" i="3" l="1"/>
  <c r="F43" i="3" s="1"/>
  <c r="F168" i="3"/>
  <c r="F5" i="3" s="1"/>
  <c r="F211" i="3" l="1"/>
  <c r="F213" i="3" s="1"/>
  <c r="F6" i="3" s="1"/>
  <c r="F10" i="3" s="1"/>
  <c r="F40" i="3" l="1"/>
  <c r="F42" i="3" s="1"/>
  <c r="F47" i="3"/>
  <c r="F51" i="3" l="1"/>
  <c r="F49" i="3"/>
  <c r="F44" i="3"/>
  <c r="F12" i="3" s="1"/>
  <c r="F56" i="3" l="1"/>
  <c r="F58" i="3" s="1"/>
  <c r="F70" i="3"/>
  <c r="F72" i="3" s="1"/>
  <c r="F63" i="3"/>
  <c r="F65" i="3" s="1"/>
  <c r="F13" i="3"/>
</calcChain>
</file>

<file path=xl/sharedStrings.xml><?xml version="1.0" encoding="utf-8"?>
<sst xmlns="http://schemas.openxmlformats.org/spreadsheetml/2006/main" count="529" uniqueCount="462">
  <si>
    <t xml:space="preserve">FINANCIAL VIABILITY </t>
  </si>
  <si>
    <t xml:space="preserve">Total Operating Revenue </t>
  </si>
  <si>
    <t>Revenue (tab)</t>
  </si>
  <si>
    <t>Total Operating Costs</t>
  </si>
  <si>
    <t xml:space="preserve">Costs (tab) </t>
  </si>
  <si>
    <t xml:space="preserve">  Net Operating Revenue</t>
  </si>
  <si>
    <t>less: Financing Costs</t>
  </si>
  <si>
    <t>Financing (tab)</t>
  </si>
  <si>
    <t xml:space="preserve">  Net Income Property Operations</t>
  </si>
  <si>
    <t>less: Head Lease Payment</t>
  </si>
  <si>
    <t>less: Loan/Bond Repayments</t>
  </si>
  <si>
    <t>less: Capital Reserves</t>
  </si>
  <si>
    <t xml:space="preserve">Reserves (tab) </t>
  </si>
  <si>
    <t xml:space="preserve">  Net Cashflow from Property Operations</t>
  </si>
  <si>
    <t xml:space="preserve">Legend </t>
  </si>
  <si>
    <t>Populated from calculations on other tabs</t>
  </si>
  <si>
    <t>Calculated by formula</t>
  </si>
  <si>
    <t>CAPITAL INVESTMENT</t>
  </si>
  <si>
    <t>Capital Investment Budget</t>
  </si>
  <si>
    <t>Cell</t>
  </si>
  <si>
    <t>Predevelopment Costs</t>
  </si>
  <si>
    <t>E66</t>
  </si>
  <si>
    <t>Construction/Retrofit Costs</t>
  </si>
  <si>
    <t>E86</t>
  </si>
  <si>
    <t>Construction Insurance</t>
  </si>
  <si>
    <t>E103</t>
  </si>
  <si>
    <t>Contingency</t>
  </si>
  <si>
    <t>E111</t>
  </si>
  <si>
    <t>Total Capital Investments</t>
  </si>
  <si>
    <t>Legend - Data Source</t>
  </si>
  <si>
    <t>Amount/data or information to be input</t>
  </si>
  <si>
    <t>Populated from previous input calculations</t>
  </si>
  <si>
    <t>Predevelopment Costs - Inputs</t>
  </si>
  <si>
    <t xml:space="preserve">1. Site Selection/Land Acquisition </t>
  </si>
  <si>
    <t xml:space="preserve">    - purchase price of land</t>
  </si>
  <si>
    <t xml:space="preserve">   - real estate agent or locator fee</t>
  </si>
  <si>
    <t xml:space="preserve">   - other site selection fees</t>
  </si>
  <si>
    <t xml:space="preserve">Total Site Selection and land </t>
  </si>
  <si>
    <t>2. Feasibility Study</t>
  </si>
  <si>
    <t xml:space="preserve">   - cost of external consultants</t>
  </si>
  <si>
    <t xml:space="preserve">   - internal staff time and other costs</t>
  </si>
  <si>
    <t xml:space="preserve">   - other feasibility study costs</t>
  </si>
  <si>
    <t>Total Cost of Feasibility Study</t>
  </si>
  <si>
    <t>3. Design and Engineering (preliminary)</t>
  </si>
  <si>
    <t xml:space="preserve">   - architectural fees </t>
  </si>
  <si>
    <t xml:space="preserve">   - engineering fees</t>
  </si>
  <si>
    <t xml:space="preserve">   - planner fees </t>
  </si>
  <si>
    <t xml:space="preserve">  - cost of drawings, blueprints, renderings</t>
  </si>
  <si>
    <t xml:space="preserve">   - other design and engineering costs</t>
  </si>
  <si>
    <t>Total Design and Engineering Costs</t>
  </si>
  <si>
    <t>4. Legal Fees</t>
  </si>
  <si>
    <t xml:space="preserve">   - real estate transactions</t>
  </si>
  <si>
    <t xml:space="preserve">   - zoning compliance checks</t>
  </si>
  <si>
    <t xml:space="preserve">   - other legal fees</t>
  </si>
  <si>
    <t>Total Legal Fees</t>
  </si>
  <si>
    <t>5. Permits and Approvals</t>
  </si>
  <si>
    <t>Environmental Assessment I</t>
  </si>
  <si>
    <t>Environmental Assessment II</t>
  </si>
  <si>
    <t>Site plan approval</t>
  </si>
  <si>
    <t>Erosion Control, stormwater</t>
  </si>
  <si>
    <t>Driveway and parking space permits</t>
  </si>
  <si>
    <t>Traffic impact studies</t>
  </si>
  <si>
    <t>Noise impact studies</t>
  </si>
  <si>
    <t>Utility connection permits</t>
  </si>
  <si>
    <t>Grading/land disturbance permits</t>
  </si>
  <si>
    <t>Flood/stream/wetland impact permits</t>
  </si>
  <si>
    <t>Lighting permits</t>
  </si>
  <si>
    <t>Building permits</t>
  </si>
  <si>
    <t>Other permits and approvals</t>
  </si>
  <si>
    <t>Total Permits and Approvals</t>
  </si>
  <si>
    <r>
      <t xml:space="preserve">Total Predevelopment Costs </t>
    </r>
    <r>
      <rPr>
        <sz val="12"/>
        <color theme="1"/>
        <rFont val="Aptos"/>
        <family val="2"/>
        <scheme val="minor"/>
      </rPr>
      <t>(1+2+3+4+5)</t>
    </r>
  </si>
  <si>
    <t>Construction/Retrofit Costs - Inputs</t>
  </si>
  <si>
    <t>6. Total sq/ft of construction/retrofit</t>
  </si>
  <si>
    <t>7. Residential, Commercial, both ?</t>
  </si>
  <si>
    <t>8. Cost of materials for construction</t>
  </si>
  <si>
    <t>9. Cost of labour for construction project</t>
  </si>
  <si>
    <t>10. Approval costs for construction</t>
  </si>
  <si>
    <t>11. Finishing costs</t>
  </si>
  <si>
    <t xml:space="preserve">   - cost of appliances</t>
  </si>
  <si>
    <t xml:space="preserve">   - cost of fixtures</t>
  </si>
  <si>
    <t>Total Finishing Costs</t>
  </si>
  <si>
    <r>
      <rPr>
        <b/>
        <sz val="12"/>
        <color theme="1"/>
        <rFont val="Aptos"/>
        <family val="2"/>
        <scheme val="minor"/>
      </rPr>
      <t xml:space="preserve">12. Total Cost of Construction </t>
    </r>
    <r>
      <rPr>
        <sz val="11"/>
        <color theme="1"/>
        <rFont val="Aptos"/>
        <family val="2"/>
        <scheme val="minor"/>
      </rPr>
      <t>(8+9+10+11)</t>
    </r>
  </si>
  <si>
    <t>Construction Cost per sq/ft</t>
  </si>
  <si>
    <t>Construction Insurance - Inputs</t>
  </si>
  <si>
    <t xml:space="preserve">12. Total Cost of Construction </t>
  </si>
  <si>
    <t>E 86</t>
  </si>
  <si>
    <t>13. Construction period in years</t>
  </si>
  <si>
    <t>Formula</t>
  </si>
  <si>
    <t>12. Total Construction Costs</t>
  </si>
  <si>
    <t>divided by:</t>
  </si>
  <si>
    <t>1 million</t>
  </si>
  <si>
    <t>times: $1,000 for every $million</t>
  </si>
  <si>
    <t>times: construction period in years</t>
  </si>
  <si>
    <t>Total Cost of Construction Insurance</t>
  </si>
  <si>
    <t xml:space="preserve">Contingency  - Inputs </t>
  </si>
  <si>
    <t>times:</t>
  </si>
  <si>
    <t xml:space="preserve">Total Contingency </t>
  </si>
  <si>
    <t>STATEMENT OF OPERATIONS - REVENUE</t>
  </si>
  <si>
    <t>Operating Revenue</t>
  </si>
  <si>
    <t>Rental Income - Residential</t>
  </si>
  <si>
    <t>H 93</t>
  </si>
  <si>
    <t xml:space="preserve">Rental Income - Commercial </t>
  </si>
  <si>
    <t>H162</t>
  </si>
  <si>
    <t>Auxiliary Revenue</t>
  </si>
  <si>
    <t>E176</t>
  </si>
  <si>
    <t>Total Operating Revenue</t>
  </si>
  <si>
    <t>Residential Units - Inputs (total # of units)</t>
  </si>
  <si>
    <t>14. Total number of residential units</t>
  </si>
  <si>
    <t>15.# of bachelor market units</t>
  </si>
  <si>
    <t>16. # of bachelor attainable (workforce) units</t>
  </si>
  <si>
    <t>17. # of bachelor affordable units</t>
  </si>
  <si>
    <t>18. # of 1-bd market</t>
  </si>
  <si>
    <t>units</t>
  </si>
  <si>
    <t>19. # of  1-bd attainable (workforce) units</t>
  </si>
  <si>
    <t>20. # of 1-bd affordable units</t>
  </si>
  <si>
    <t>21. # of 2-bd market units</t>
  </si>
  <si>
    <t>22. # of 2-bd attainable (workforce) units</t>
  </si>
  <si>
    <t>23. # of 2-bd affordable units</t>
  </si>
  <si>
    <t>24. # of 3-bd market units</t>
  </si>
  <si>
    <t>25. # of 3-bd attainable (workforce) units</t>
  </si>
  <si>
    <t>26. # of 3-bd affordable units</t>
  </si>
  <si>
    <t xml:space="preserve">27. # of units with more than 3-bd </t>
  </si>
  <si>
    <t>Residential Units - Inputs (monthly rent)</t>
  </si>
  <si>
    <t>28. bachelor, monthly rent market</t>
  </si>
  <si>
    <t>29. bachelor, monthly rent attainable (workforce)</t>
  </si>
  <si>
    <t>30. bachelor,  monthly rent affordable</t>
  </si>
  <si>
    <t>31. 1-bd, monthly rent market</t>
  </si>
  <si>
    <t>32. 1-bd, monthly rent attainable (workforce)</t>
  </si>
  <si>
    <t>33. 1-bd, monthly rent affordable</t>
  </si>
  <si>
    <t>34. 2-bd, monthly rent market</t>
  </si>
  <si>
    <t>35. 2-bd, monthly rent attainable (workforce)</t>
  </si>
  <si>
    <t>36. 2-bd, monthly rent affordable</t>
  </si>
  <si>
    <t>37. 3-bd, monthly rent market</t>
  </si>
  <si>
    <t>38. 3-bd, monthly rent attainable (workforce)</t>
  </si>
  <si>
    <t>39. 3-bd, monthly rent affordable</t>
  </si>
  <si>
    <t xml:space="preserve">40. monthly rent for units with more than 3-bd </t>
  </si>
  <si>
    <t>Monthly</t>
  </si>
  <si>
    <t>Annual</t>
  </si>
  <si>
    <t>Formulas for Rental Income - Residential</t>
  </si>
  <si>
    <t># of Units</t>
  </si>
  <si>
    <t>Rent</t>
  </si>
  <si>
    <t xml:space="preserve"> bachelor, monthly rent market</t>
  </si>
  <si>
    <t>bachelor, monthly rent attainable (workforce)</t>
  </si>
  <si>
    <t xml:space="preserve"> bachelor,  monthly rent affordable</t>
  </si>
  <si>
    <t>1-bd, monthly rent market</t>
  </si>
  <si>
    <t>1-bd, monthly rent attainable (workforce)</t>
  </si>
  <si>
    <t>1-bd, monthly rent affordable</t>
  </si>
  <si>
    <t>2-bd, monthly rent market</t>
  </si>
  <si>
    <t>2-bd, monthly rent attainable (workforce)</t>
  </si>
  <si>
    <t>2-bd, monthly rent affordable</t>
  </si>
  <si>
    <t>3-bd, monthly rent market</t>
  </si>
  <si>
    <t>3-bd, monthly rent attainable (workforce)</t>
  </si>
  <si>
    <t>3-bd, monthly rent affordable</t>
  </si>
  <si>
    <t xml:space="preserve">monthly rent for units with more than 3-bd </t>
  </si>
  <si>
    <t>Total Income Residential</t>
  </si>
  <si>
    <t>Commercial Units - Inputs (total # of units - sq/ft)</t>
  </si>
  <si>
    <t>41. Total number of commercial units</t>
  </si>
  <si>
    <t>42. Total sq/ft commercial unit 1</t>
  </si>
  <si>
    <t>43. Total sq/ft commercial unit 2</t>
  </si>
  <si>
    <t>44. Total sq/ft commercial unit 3</t>
  </si>
  <si>
    <t>Commercial Units - Inputs (annual lease)</t>
  </si>
  <si>
    <t>45. Per sq/ft rate annual base rent - unit 1</t>
  </si>
  <si>
    <t>46. Per sq/ft rate annual base rent - unit 2</t>
  </si>
  <si>
    <t>47. Per sq/ft rate annual base rent - unit 3</t>
  </si>
  <si>
    <t>48. Allocation of operating cost - unit 1</t>
  </si>
  <si>
    <t>Cost F61</t>
  </si>
  <si>
    <t>49. Allocation of operating cost - unit 2</t>
  </si>
  <si>
    <t>Cost F68</t>
  </si>
  <si>
    <t>50. Allocation of operating cost - unit 3</t>
  </si>
  <si>
    <t>Cost F75</t>
  </si>
  <si>
    <t>51. Net retail sales - unit 1</t>
  </si>
  <si>
    <t>52. Percentage of net retail sales as rent - unit 1</t>
  </si>
  <si>
    <t>53. Net retail sales - unit 2</t>
  </si>
  <si>
    <t>54. Percentage of net retail sales as rent - unit 2</t>
  </si>
  <si>
    <t>55. Net retail sales - unit 3</t>
  </si>
  <si>
    <t>56. Percentage of net retail sales as rent - unit 2</t>
  </si>
  <si>
    <t>Formulas for Rental Income - Commercial</t>
  </si>
  <si>
    <t>Sq/ft rate</t>
  </si>
  <si>
    <t>Sq/ft</t>
  </si>
  <si>
    <t>Base Rent</t>
  </si>
  <si>
    <t>Total</t>
  </si>
  <si>
    <t>Commercial unit 1 - base rent</t>
  </si>
  <si>
    <t xml:space="preserve">Commercial unit 1 - allocation of operating costs </t>
  </si>
  <si>
    <t>n/a</t>
  </si>
  <si>
    <t>Net Sales</t>
  </si>
  <si>
    <t>% rent</t>
  </si>
  <si>
    <t xml:space="preserve">Commercial unit 1 - net sales </t>
  </si>
  <si>
    <t>Total commercial rent - unit 1</t>
  </si>
  <si>
    <t>Commercial unit 2 - base rent</t>
  </si>
  <si>
    <t xml:space="preserve">Commercial unit 2- allocation of operating costs </t>
  </si>
  <si>
    <t xml:space="preserve">Commercial unit 2 - net sales </t>
  </si>
  <si>
    <t>Total commercial rent - unit 2</t>
  </si>
  <si>
    <t>Commercial unit 3 - base rent</t>
  </si>
  <si>
    <t xml:space="preserve">Commercial unit 3- allocation of operating costs </t>
  </si>
  <si>
    <t xml:space="preserve">Commercial unit 3 - net sales </t>
  </si>
  <si>
    <t>Total commercial rent - unit 3</t>
  </si>
  <si>
    <t xml:space="preserve">Total Rental Income - Commercial </t>
  </si>
  <si>
    <t xml:space="preserve"> Total commercial rent - unit 1</t>
  </si>
  <si>
    <t>Auxiliary Revenue - Inputs</t>
  </si>
  <si>
    <t>57. Laundry services</t>
  </si>
  <si>
    <t>58. Parking fees</t>
  </si>
  <si>
    <t>59. Storage facilities fees</t>
  </si>
  <si>
    <t>60. Key deposit/replacement fees</t>
  </si>
  <si>
    <t>61. Other auxiliary fees</t>
  </si>
  <si>
    <t>Total Auxiliary Revenue</t>
  </si>
  <si>
    <t>STATEMENT OF OPERATIONS - COSTS</t>
  </si>
  <si>
    <t xml:space="preserve">Operating Costs </t>
  </si>
  <si>
    <t>Maintenance</t>
  </si>
  <si>
    <t>F86 or F90</t>
  </si>
  <si>
    <t>Utilities and Services</t>
  </si>
  <si>
    <t>F171</t>
  </si>
  <si>
    <t>Property Taxes</t>
  </si>
  <si>
    <t>F 216</t>
  </si>
  <si>
    <t>Property Insurance</t>
  </si>
  <si>
    <t>F227</t>
  </si>
  <si>
    <t>Property Management</t>
  </si>
  <si>
    <t>F246 or F251</t>
  </si>
  <si>
    <t>Residential Allocation of Operating Costs</t>
  </si>
  <si>
    <t>F47</t>
  </si>
  <si>
    <t>Commercial Allocation of Operating Costs</t>
  </si>
  <si>
    <t>F54</t>
  </si>
  <si>
    <t>Legend of cell requirements</t>
  </si>
  <si>
    <t>Sq/ft of property</t>
  </si>
  <si>
    <t>62. Total sq/ft of residential space</t>
  </si>
  <si>
    <t>63. Total sq/ft of commercial space</t>
  </si>
  <si>
    <t>Total sq/ft of property</t>
  </si>
  <si>
    <t>Total sq/ft of residential space (#62)</t>
  </si>
  <si>
    <t xml:space="preserve">divide by: total sq/ft of property </t>
  </si>
  <si>
    <t>Residential % of total property</t>
  </si>
  <si>
    <t>Total sq/ft of commercial space (#63)</t>
  </si>
  <si>
    <t>Commercial % of total property</t>
  </si>
  <si>
    <t xml:space="preserve">Allocation of Operating Costs </t>
  </si>
  <si>
    <t xml:space="preserve">Residential </t>
  </si>
  <si>
    <t>Total operating costs without property taxes</t>
  </si>
  <si>
    <t xml:space="preserve">times: Residential % of property </t>
  </si>
  <si>
    <t>plus: Residential property tax</t>
  </si>
  <si>
    <t>Residential allocation of operating costs</t>
  </si>
  <si>
    <t>F15</t>
  </si>
  <si>
    <t xml:space="preserve">Commercial </t>
  </si>
  <si>
    <t>Total operating costs</t>
  </si>
  <si>
    <t xml:space="preserve">times: Commercial % of property </t>
  </si>
  <si>
    <t>plus: Commercial property tax</t>
  </si>
  <si>
    <t>Commercial allocation of operating costs</t>
  </si>
  <si>
    <t>F16</t>
  </si>
  <si>
    <t>Sq/ft of commercial unit 1 (input #42)</t>
  </si>
  <si>
    <t>divided by total sq/ft of commercial space (#63)</t>
  </si>
  <si>
    <t>% of commercial space - unit 1</t>
  </si>
  <si>
    <t>times: Total commercial operating costs</t>
  </si>
  <si>
    <t>Allocation of commercial opening costs - Unit 1 (#48)</t>
  </si>
  <si>
    <t>Revenue E112</t>
  </si>
  <si>
    <t>Sq/ft of commercial unit 2 (input #43)</t>
  </si>
  <si>
    <t>% of commercial space - unit 2</t>
  </si>
  <si>
    <t>Allocation of commercial operating costs - Unit 2 (#49)</t>
  </si>
  <si>
    <t>Revenue E114</t>
  </si>
  <si>
    <t>Sq/ft of commercial unit 3 (input #44)</t>
  </si>
  <si>
    <t>% of commercial space - unit 3</t>
  </si>
  <si>
    <t>Allocation of commercial operating costs - Unit 3 (#50)</t>
  </si>
  <si>
    <t>Revenue E116</t>
  </si>
  <si>
    <t>Maintenance Cost Inputs</t>
  </si>
  <si>
    <t>Total amount of rental income - residential</t>
  </si>
  <si>
    <t>Total amount of base rental income - commercial</t>
  </si>
  <si>
    <t>Total rental income for maintenance %</t>
  </si>
  <si>
    <t xml:space="preserve">Formula for maintenance </t>
  </si>
  <si>
    <t>times: % new build/retrofit less than 5 years</t>
  </si>
  <si>
    <t>Maintenance cost  &gt; 5 years</t>
  </si>
  <si>
    <t>times: % building/retrofit 5 years or more</t>
  </si>
  <si>
    <t>Maintenance cost  &lt; 5 years</t>
  </si>
  <si>
    <t>Utilities Inputs</t>
  </si>
  <si>
    <t>Electricity - annual</t>
  </si>
  <si>
    <t>64. Cost per kWh (off-peak)</t>
  </si>
  <si>
    <t>65. Cost per kWh (mid-peak)</t>
  </si>
  <si>
    <t>66. Cost per kWh (on-peak)</t>
  </si>
  <si>
    <t>67. # of hours (off-peak)</t>
  </si>
  <si>
    <t>68. # of hours (off-peak)</t>
  </si>
  <si>
    <t>69. # of hours (off-peak)</t>
  </si>
  <si>
    <t>70. Flat rate delivery charge</t>
  </si>
  <si>
    <t>Water/Sewage - annual</t>
  </si>
  <si>
    <t>71. Cost per cubic meter water usage #1</t>
  </si>
  <si>
    <t>72. Cost per cubic meter water usage #2</t>
  </si>
  <si>
    <t>73. Cubic meter usage #1</t>
  </si>
  <si>
    <t>74. Cubic meter usage #2</t>
  </si>
  <si>
    <t>75. Meter size service charge</t>
  </si>
  <si>
    <t xml:space="preserve">76. Cost per cubic meter sewage service usage #1 </t>
  </si>
  <si>
    <t xml:space="preserve">77. Cost per cubic meter sewage service usage #2 </t>
  </si>
  <si>
    <t>78. Cubic meter usage sewage #1</t>
  </si>
  <si>
    <t>79. Cubic meter usage sewage #2</t>
  </si>
  <si>
    <t>80. Fixed monthly sewage charge</t>
  </si>
  <si>
    <t>Services -annual</t>
  </si>
  <si>
    <t>81. Landscaping</t>
  </si>
  <si>
    <t>82. Snow removal</t>
  </si>
  <si>
    <t>83. Pest control</t>
  </si>
  <si>
    <t>84. Garbage collection</t>
  </si>
  <si>
    <t>85. Cleaning services</t>
  </si>
  <si>
    <t>86. Other services</t>
  </si>
  <si>
    <t xml:space="preserve">Total Services </t>
  </si>
  <si>
    <t xml:space="preserve">Formula for Electricity </t>
  </si>
  <si>
    <t>Rate</t>
  </si>
  <si>
    <t>Usage</t>
  </si>
  <si>
    <t>Cost</t>
  </si>
  <si>
    <t>Off-peak</t>
  </si>
  <si>
    <t>Mid-peak</t>
  </si>
  <si>
    <t>On-peak</t>
  </si>
  <si>
    <t>Flat rate delivery charge</t>
  </si>
  <si>
    <t xml:space="preserve"> n/a</t>
  </si>
  <si>
    <t>Total electricity costs</t>
  </si>
  <si>
    <t xml:space="preserve">Formula for Water/Sewage </t>
  </si>
  <si>
    <t>water usage 1</t>
  </si>
  <si>
    <t>water usage 2</t>
  </si>
  <si>
    <t>Sewage usage 1</t>
  </si>
  <si>
    <t>Sewage usage 2</t>
  </si>
  <si>
    <t>Meter size charge</t>
  </si>
  <si>
    <t>Fixed sewage charge</t>
  </si>
  <si>
    <t>Total water/sewage</t>
  </si>
  <si>
    <t xml:space="preserve">Total Utilities and Services </t>
  </si>
  <si>
    <t>Electricity</t>
  </si>
  <si>
    <t>Water/sewage</t>
  </si>
  <si>
    <t>Services</t>
  </si>
  <si>
    <t>F8</t>
  </si>
  <si>
    <t>Property Taxes Inputs</t>
  </si>
  <si>
    <t>87. Current value assessment of property (CVA)</t>
  </si>
  <si>
    <t>88. Construction cost budget  times est. % increase to CVA</t>
  </si>
  <si>
    <t>89. Approved property tax rate residential (Council)</t>
  </si>
  <si>
    <t>90. Supplemental tax rate rate residential (Council)</t>
  </si>
  <si>
    <t>91. Educational tax rate residential (Ontario)</t>
  </si>
  <si>
    <t>92. Approved property tax rate commercial (Council)</t>
  </si>
  <si>
    <t>93. Supplemental tax rate rate commercial (Council)</t>
  </si>
  <si>
    <t>94. Educational tax rate commercial (Ontario</t>
  </si>
  <si>
    <t xml:space="preserve">Formula for property taxes </t>
  </si>
  <si>
    <t>Current value assessment of property (CVA)</t>
  </si>
  <si>
    <t>plus:Percentage of construction cost budget to CVA</t>
  </si>
  <si>
    <t>Estimated CVA</t>
  </si>
  <si>
    <t>95. Estimated CVA - residential</t>
  </si>
  <si>
    <t xml:space="preserve">96. Estimated CVA - commercial </t>
  </si>
  <si>
    <t>Residential</t>
  </si>
  <si>
    <t>Tax</t>
  </si>
  <si>
    <t>Residential tax rate</t>
  </si>
  <si>
    <t>Supplemental tax rate</t>
  </si>
  <si>
    <t>Educational tax rate</t>
  </si>
  <si>
    <t>Residential Property Taxes</t>
  </si>
  <si>
    <t>Commercial</t>
  </si>
  <si>
    <t>Commercial tax rate</t>
  </si>
  <si>
    <t>Commercial Property Taxes</t>
  </si>
  <si>
    <t>Total Property Taxes</t>
  </si>
  <si>
    <t>Residential property taxes</t>
  </si>
  <si>
    <t>Commercial property taxes</t>
  </si>
  <si>
    <t>F9</t>
  </si>
  <si>
    <t>Property Insurance Inputs</t>
  </si>
  <si>
    <t>Number of residential units (#14)</t>
  </si>
  <si>
    <t>Number of commercial units (#41)</t>
  </si>
  <si>
    <t>Total number of units</t>
  </si>
  <si>
    <t>times: estimated annual per unit insurance cost</t>
  </si>
  <si>
    <t>Total Property Insurance</t>
  </si>
  <si>
    <t>F10</t>
  </si>
  <si>
    <t>Property Management Inputs</t>
  </si>
  <si>
    <t xml:space="preserve">Rental Income -Residential </t>
  </si>
  <si>
    <t xml:space="preserve">Rental Income -Commercial  </t>
  </si>
  <si>
    <t xml:space="preserve">Total Rental Income </t>
  </si>
  <si>
    <t>96.  % rate of rental income for property management</t>
  </si>
  <si>
    <t>97. Monthly charge for property management</t>
  </si>
  <si>
    <t>98. Number of months of property management</t>
  </si>
  <si>
    <t xml:space="preserve">Formula for property management </t>
  </si>
  <si>
    <t>Method 1</t>
  </si>
  <si>
    <t>Total rental income</t>
  </si>
  <si>
    <t>times: % rate of rental income for property management</t>
  </si>
  <si>
    <r>
      <t xml:space="preserve">Property Management </t>
    </r>
    <r>
      <rPr>
        <b/>
        <sz val="11"/>
        <color theme="1"/>
        <rFont val="Aptos"/>
        <family val="2"/>
        <scheme val="minor"/>
      </rPr>
      <t>(method 1)</t>
    </r>
  </si>
  <si>
    <t>F11</t>
  </si>
  <si>
    <t>Method 2</t>
  </si>
  <si>
    <t>Monthly charge for property management</t>
  </si>
  <si>
    <t>times: number of months of property management</t>
  </si>
  <si>
    <r>
      <t xml:space="preserve">Property Management </t>
    </r>
    <r>
      <rPr>
        <b/>
        <sz val="11"/>
        <color theme="1"/>
        <rFont val="Aptos"/>
        <family val="2"/>
        <scheme val="minor"/>
      </rPr>
      <t>(method 2)</t>
    </r>
  </si>
  <si>
    <t>PROJECT FUNDING/FINANCING</t>
  </si>
  <si>
    <t>Project Funding</t>
  </si>
  <si>
    <t>99. Government Grants</t>
  </si>
  <si>
    <t>100. Grants from non-government sources</t>
  </si>
  <si>
    <t xml:space="preserve">101. Capital fundraising campaign </t>
  </si>
  <si>
    <t>102. Landlord investment</t>
  </si>
  <si>
    <t>103. Loans from government sources</t>
  </si>
  <si>
    <t xml:space="preserve">104. Loans from commercial sources </t>
  </si>
  <si>
    <t>105. Community bonds</t>
  </si>
  <si>
    <t>106. Other sources of funding</t>
  </si>
  <si>
    <t>Total Funding / Capital Investment</t>
  </si>
  <si>
    <t>Financing Cost - Operations</t>
  </si>
  <si>
    <t>Government Loan Interest</t>
  </si>
  <si>
    <t xml:space="preserve"> F83</t>
  </si>
  <si>
    <t>Commercial Loan Interest</t>
  </si>
  <si>
    <t>F87</t>
  </si>
  <si>
    <t>Community Bond Interest</t>
  </si>
  <si>
    <t>F92</t>
  </si>
  <si>
    <t xml:space="preserve">  Total Financing Costs </t>
  </si>
  <si>
    <t>Loan/Bond Repayments</t>
  </si>
  <si>
    <t>Principle Repayment Government Loans</t>
  </si>
  <si>
    <t xml:space="preserve"> F103</t>
  </si>
  <si>
    <t>Principle Repayment Commercial Loans</t>
  </si>
  <si>
    <t>F109</t>
  </si>
  <si>
    <t>Maturing Par-Value of Community Bonds</t>
  </si>
  <si>
    <t>F117</t>
  </si>
  <si>
    <t xml:space="preserve">  Cashflow Requirements</t>
  </si>
  <si>
    <r>
      <rPr>
        <sz val="11"/>
        <color theme="1"/>
        <rFont val="Aptos"/>
        <family val="2"/>
        <scheme val="minor"/>
      </rPr>
      <t xml:space="preserve">107. </t>
    </r>
    <r>
      <rPr>
        <b/>
        <sz val="14"/>
        <color theme="1"/>
        <rFont val="Aptos"/>
        <family val="2"/>
        <scheme val="minor"/>
      </rPr>
      <t xml:space="preserve"> Head Lease Payment (annual)</t>
    </r>
  </si>
  <si>
    <t>Financing Costs - Inputs</t>
  </si>
  <si>
    <t>108. Government Loan 1</t>
  </si>
  <si>
    <t>109. Government loan 1 interest rate</t>
  </si>
  <si>
    <t xml:space="preserve">110. Government loan 2  </t>
  </si>
  <si>
    <t>111. Government loan 2 interest rate</t>
  </si>
  <si>
    <t xml:space="preserve">112. Government loan 3 </t>
  </si>
  <si>
    <t>113. Government loan 3 interest rate</t>
  </si>
  <si>
    <t>114. Commercial loan 1</t>
  </si>
  <si>
    <t>115. Commercial loan 1 interest rate</t>
  </si>
  <si>
    <t>116. Commercial loan 2</t>
  </si>
  <si>
    <t>117. Commercial loan 2 interest rate</t>
  </si>
  <si>
    <t xml:space="preserve">118. Community bond Series A </t>
  </si>
  <si>
    <t>119. Community Bond Series A interest rate</t>
  </si>
  <si>
    <t xml:space="preserve">120. Community bond Series B </t>
  </si>
  <si>
    <t>121. Community Bond Series B interest rate</t>
  </si>
  <si>
    <t xml:space="preserve">122. Community bond Series C </t>
  </si>
  <si>
    <t>123. Community Bond Series C interest rate</t>
  </si>
  <si>
    <t xml:space="preserve">Formula Financing Costs </t>
  </si>
  <si>
    <t>Amount</t>
  </si>
  <si>
    <t>Interest</t>
  </si>
  <si>
    <t>Government Loan 1</t>
  </si>
  <si>
    <t>Government Loan 2</t>
  </si>
  <si>
    <t>Government Loan 3</t>
  </si>
  <si>
    <t>Government Interest</t>
  </si>
  <si>
    <t>F28</t>
  </si>
  <si>
    <t>Commercial Loan 1</t>
  </si>
  <si>
    <t>Commercial Loan 2</t>
  </si>
  <si>
    <t>Commercial Interest</t>
  </si>
  <si>
    <t>F29</t>
  </si>
  <si>
    <t>Series A</t>
  </si>
  <si>
    <t>Series B</t>
  </si>
  <si>
    <t xml:space="preserve">Series C </t>
  </si>
  <si>
    <t>Bond Interest</t>
  </si>
  <si>
    <t>F30</t>
  </si>
  <si>
    <t>Loan/Bond Repayments Inputs</t>
  </si>
  <si>
    <t>124. Principle amount of government loan 1</t>
  </si>
  <si>
    <t>125. Principle amount of government loan 2</t>
  </si>
  <si>
    <t>126. Principle amount of government loan 3</t>
  </si>
  <si>
    <t>Total Government Loan Repayments</t>
  </si>
  <si>
    <t>F35</t>
  </si>
  <si>
    <t>127. Principle amount of commercial loan 1</t>
  </si>
  <si>
    <t>128. Principle amount of commercial loan 2</t>
  </si>
  <si>
    <t>F36</t>
  </si>
  <si>
    <t>129. Maturing par-value Series A</t>
  </si>
  <si>
    <t>130. Maturing par-value Series A</t>
  </si>
  <si>
    <t>131. Maturing par-value Series A</t>
  </si>
  <si>
    <t>Total Maturing Par-Value Community Bonds</t>
  </si>
  <si>
    <t>F37</t>
  </si>
  <si>
    <t>CAPITAL RESERVES</t>
  </si>
  <si>
    <t>Useful</t>
  </si>
  <si>
    <t>Replacement</t>
  </si>
  <si>
    <t>Life</t>
  </si>
  <si>
    <t>Capital</t>
  </si>
  <si>
    <t>Capital Item</t>
  </si>
  <si>
    <t>Value</t>
  </si>
  <si>
    <t>(Years)</t>
  </si>
  <si>
    <t>Reserve</t>
  </si>
  <si>
    <t xml:space="preserve">132. Roof </t>
  </si>
  <si>
    <t>133. Windows</t>
  </si>
  <si>
    <t>134. HVAC systems</t>
  </si>
  <si>
    <t>135. Appliances</t>
  </si>
  <si>
    <t>136. Pavement resurface</t>
  </si>
  <si>
    <t>137. Other capital assets</t>
  </si>
  <si>
    <t>Total Capital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</si>
</sst>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0.0%"/>
  </numFmts>
  <fonts count="14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4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i/>
      <sz val="11"/>
      <color theme="1"/>
      <name val="Aptos"/>
      <family val="2"/>
      <scheme val="minor"/>
    </font>
    <font>
      <b/>
      <i/>
      <sz val="12"/>
      <color theme="1"/>
      <name val="Aptos"/>
      <family val="2"/>
      <scheme val="minor"/>
    </font>
    <font>
      <b/>
      <sz val="16"/>
      <color theme="1"/>
      <name val="Aptos"/>
      <family val="2"/>
      <scheme val="minor"/>
    </font>
    <font>
      <sz val="14"/>
      <color theme="1"/>
      <name val="Aptos"/>
      <family val="2"/>
      <scheme val="minor"/>
    </font>
    <font>
      <b/>
      <i/>
      <sz val="11"/>
      <color theme="1"/>
      <name val="Aptos"/>
      <family val="2"/>
      <scheme val="minor"/>
    </font>
    <font>
      <sz val="16"/>
      <color theme="1"/>
      <name val="Aptos"/>
      <family val="2"/>
      <scheme val="minor"/>
    </font>
    <font>
      <i/>
      <u/>
      <sz val="11"/>
      <color theme="1"/>
      <name val="Aptos"/>
      <family val="2"/>
      <scheme val="minor"/>
    </font>
    <font>
      <sz val="8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3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5" fillId="0" borderId="0" xfId="0" applyFont="1"/>
    <xf numFmtId="0" fontId="4" fillId="0" borderId="0" xfId="0" applyFont="1"/>
    <xf numFmtId="0" fontId="0" fillId="0" borderId="4" xfId="0" applyBorder="1"/>
    <xf numFmtId="164" fontId="0" fillId="2" borderId="3" xfId="2" applyFont="1" applyFill="1" applyBorder="1"/>
    <xf numFmtId="0" fontId="0" fillId="2" borderId="5" xfId="0" applyFill="1" applyBorder="1"/>
    <xf numFmtId="0" fontId="0" fillId="0" borderId="6" xfId="0" applyBorder="1"/>
    <xf numFmtId="0" fontId="5" fillId="0" borderId="6" xfId="0" applyFont="1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0" fontId="3" fillId="0" borderId="6" xfId="0" applyFont="1" applyBorder="1"/>
    <xf numFmtId="0" fontId="3" fillId="0" borderId="1" xfId="0" applyFont="1" applyBorder="1"/>
    <xf numFmtId="165" fontId="0" fillId="2" borderId="3" xfId="1" applyFont="1" applyFill="1" applyBorder="1"/>
    <xf numFmtId="166" fontId="3" fillId="0" borderId="0" xfId="2" applyNumberFormat="1" applyFont="1"/>
    <xf numFmtId="166" fontId="3" fillId="0" borderId="1" xfId="2" applyNumberFormat="1" applyFont="1" applyBorder="1"/>
    <xf numFmtId="166" fontId="3" fillId="0" borderId="2" xfId="2" applyNumberFormat="1" applyFont="1" applyBorder="1"/>
    <xf numFmtId="164" fontId="0" fillId="3" borderId="0" xfId="0" applyNumberFormat="1" applyFill="1"/>
    <xf numFmtId="164" fontId="0" fillId="3" borderId="3" xfId="0" applyNumberFormat="1" applyFill="1" applyBorder="1"/>
    <xf numFmtId="0" fontId="0" fillId="2" borderId="6" xfId="0" applyFill="1" applyBorder="1"/>
    <xf numFmtId="0" fontId="6" fillId="0" borderId="1" xfId="0" applyFont="1" applyBorder="1"/>
    <xf numFmtId="164" fontId="0" fillId="2" borderId="5" xfId="2" applyFont="1" applyFill="1" applyBorder="1"/>
    <xf numFmtId="164" fontId="0" fillId="2" borderId="1" xfId="2" applyFont="1" applyFill="1" applyBorder="1"/>
    <xf numFmtId="0" fontId="7" fillId="0" borderId="0" xfId="0" applyFont="1"/>
    <xf numFmtId="164" fontId="0" fillId="4" borderId="3" xfId="2" applyFont="1" applyFill="1" applyBorder="1"/>
    <xf numFmtId="164" fontId="5" fillId="4" borderId="2" xfId="0" applyNumberFormat="1" applyFont="1" applyFill="1" applyBorder="1"/>
    <xf numFmtId="164" fontId="0" fillId="4" borderId="2" xfId="0" applyNumberFormat="1" applyFill="1" applyBorder="1"/>
    <xf numFmtId="165" fontId="0" fillId="4" borderId="2" xfId="0" applyNumberFormat="1" applyFill="1" applyBorder="1"/>
    <xf numFmtId="0" fontId="0" fillId="4" borderId="0" xfId="0" applyFill="1" applyAlignment="1">
      <alignment horizontal="right"/>
    </xf>
    <xf numFmtId="164" fontId="0" fillId="4" borderId="2" xfId="2" applyFont="1" applyFill="1" applyBorder="1"/>
    <xf numFmtId="0" fontId="7" fillId="0" borderId="6" xfId="0" applyFont="1" applyBorder="1"/>
    <xf numFmtId="0" fontId="0" fillId="3" borderId="6" xfId="0" applyFill="1" applyBorder="1"/>
    <xf numFmtId="0" fontId="0" fillId="4" borderId="6" xfId="0" applyFill="1" applyBorder="1"/>
    <xf numFmtId="9" fontId="0" fillId="0" borderId="1" xfId="0" applyNumberFormat="1" applyBorder="1" applyAlignment="1">
      <alignment horizontal="center"/>
    </xf>
    <xf numFmtId="0" fontId="8" fillId="0" borderId="0" xfId="0" applyFont="1"/>
    <xf numFmtId="0" fontId="9" fillId="0" borderId="0" xfId="0" applyFont="1"/>
    <xf numFmtId="164" fontId="0" fillId="0" borderId="0" xfId="2" applyFont="1" applyBorder="1"/>
    <xf numFmtId="164" fontId="0" fillId="0" borderId="1" xfId="2" applyFont="1" applyBorder="1"/>
    <xf numFmtId="164" fontId="0" fillId="2" borderId="6" xfId="2" applyFont="1" applyFill="1" applyBorder="1"/>
    <xf numFmtId="0" fontId="0" fillId="0" borderId="0" xfId="0" applyAlignment="1">
      <alignment horizontal="center"/>
    </xf>
    <xf numFmtId="165" fontId="0" fillId="0" borderId="0" xfId="1" applyFont="1"/>
    <xf numFmtId="167" fontId="0" fillId="0" borderId="0" xfId="1" applyNumberFormat="1" applyFont="1"/>
    <xf numFmtId="164" fontId="0" fillId="0" borderId="0" xfId="0" applyNumberFormat="1"/>
    <xf numFmtId="164" fontId="0" fillId="0" borderId="0" xfId="2" applyFont="1"/>
    <xf numFmtId="164" fontId="0" fillId="0" borderId="1" xfId="0" applyNumberFormat="1" applyBorder="1"/>
    <xf numFmtId="166" fontId="0" fillId="0" borderId="1" xfId="2" applyNumberFormat="1" applyFont="1" applyBorder="1"/>
    <xf numFmtId="0" fontId="2" fillId="0" borderId="0" xfId="0" applyFont="1"/>
    <xf numFmtId="0" fontId="0" fillId="0" borderId="8" xfId="0" applyBorder="1" applyAlignment="1">
      <alignment horizontal="center"/>
    </xf>
    <xf numFmtId="167" fontId="0" fillId="3" borderId="0" xfId="1" applyNumberFormat="1" applyFont="1" applyFill="1"/>
    <xf numFmtId="167" fontId="0" fillId="3" borderId="1" xfId="1" applyNumberFormat="1" applyFont="1" applyFill="1" applyBorder="1"/>
    <xf numFmtId="164" fontId="0" fillId="3" borderId="1" xfId="0" applyNumberFormat="1" applyFill="1" applyBorder="1"/>
    <xf numFmtId="166" fontId="0" fillId="4" borderId="0" xfId="2" applyNumberFormat="1" applyFont="1" applyFill="1"/>
    <xf numFmtId="166" fontId="0" fillId="4" borderId="1" xfId="2" applyNumberFormat="1" applyFont="1" applyFill="1" applyBorder="1"/>
    <xf numFmtId="167" fontId="0" fillId="4" borderId="3" xfId="1" applyNumberFormat="1" applyFont="1" applyFill="1" applyBorder="1"/>
    <xf numFmtId="166" fontId="0" fillId="4" borderId="3" xfId="2" applyNumberFormat="1" applyFont="1" applyFill="1" applyBorder="1"/>
    <xf numFmtId="9" fontId="0" fillId="2" borderId="6" xfId="3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5" fontId="0" fillId="2" borderId="6" xfId="1" applyFont="1" applyFill="1" applyBorder="1"/>
    <xf numFmtId="164" fontId="0" fillId="3" borderId="6" xfId="2" applyFont="1" applyFill="1" applyBorder="1"/>
    <xf numFmtId="164" fontId="0" fillId="4" borderId="0" xfId="0" applyNumberFormat="1" applyFill="1"/>
    <xf numFmtId="164" fontId="0" fillId="4" borderId="1" xfId="0" applyNumberFormat="1" applyFill="1" applyBorder="1"/>
    <xf numFmtId="165" fontId="0" fillId="3" borderId="0" xfId="1" applyFont="1" applyFill="1"/>
    <xf numFmtId="164" fontId="0" fillId="3" borderId="0" xfId="2" applyFont="1" applyFill="1"/>
    <xf numFmtId="165" fontId="0" fillId="0" borderId="1" xfId="1" applyFont="1" applyBorder="1"/>
    <xf numFmtId="164" fontId="0" fillId="4" borderId="6" xfId="0" applyNumberFormat="1" applyFill="1" applyBorder="1"/>
    <xf numFmtId="164" fontId="0" fillId="0" borderId="3" xfId="0" applyNumberFormat="1" applyBorder="1"/>
    <xf numFmtId="164" fontId="0" fillId="4" borderId="1" xfId="2" applyFont="1" applyFill="1" applyBorder="1"/>
    <xf numFmtId="164" fontId="0" fillId="4" borderId="3" xfId="0" applyNumberFormat="1" applyFill="1" applyBorder="1"/>
    <xf numFmtId="9" fontId="0" fillId="0" borderId="0" xfId="3" applyFont="1" applyFill="1" applyBorder="1"/>
    <xf numFmtId="0" fontId="6" fillId="0" borderId="6" xfId="0" applyFont="1" applyBorder="1"/>
    <xf numFmtId="165" fontId="0" fillId="3" borderId="0" xfId="0" applyNumberFormat="1" applyFill="1"/>
    <xf numFmtId="164" fontId="0" fillId="3" borderId="1" xfId="2" applyFont="1" applyFill="1" applyBorder="1"/>
    <xf numFmtId="164" fontId="0" fillId="4" borderId="6" xfId="2" applyFont="1" applyFill="1" applyBorder="1"/>
    <xf numFmtId="164" fontId="0" fillId="4" borderId="5" xfId="2" applyFont="1" applyFill="1" applyBorder="1"/>
    <xf numFmtId="164" fontId="0" fillId="4" borderId="5" xfId="0" applyNumberFormat="1" applyFill="1" applyBorder="1"/>
    <xf numFmtId="9" fontId="0" fillId="3" borderId="0" xfId="0" applyNumberFormat="1" applyFill="1"/>
    <xf numFmtId="164" fontId="0" fillId="4" borderId="11" xfId="0" applyNumberFormat="1" applyFill="1" applyBorder="1"/>
    <xf numFmtId="0" fontId="0" fillId="0" borderId="9" xfId="0" applyBorder="1" applyAlignment="1">
      <alignment horizontal="center"/>
    </xf>
    <xf numFmtId="164" fontId="0" fillId="0" borderId="2" xfId="2" applyFont="1" applyBorder="1"/>
    <xf numFmtId="165" fontId="0" fillId="2" borderId="0" xfId="1" applyFont="1" applyFill="1"/>
    <xf numFmtId="165" fontId="0" fillId="2" borderId="1" xfId="1" applyFont="1" applyFill="1" applyBorder="1"/>
    <xf numFmtId="0" fontId="0" fillId="4" borderId="3" xfId="0" applyFill="1" applyBorder="1"/>
    <xf numFmtId="9" fontId="0" fillId="0" borderId="1" xfId="0" applyNumberFormat="1" applyBorder="1"/>
    <xf numFmtId="168" fontId="0" fillId="0" borderId="1" xfId="0" applyNumberFormat="1" applyBorder="1"/>
    <xf numFmtId="164" fontId="2" fillId="0" borderId="5" xfId="2" applyFont="1" applyBorder="1"/>
    <xf numFmtId="164" fontId="2" fillId="0" borderId="0" xfId="2" applyFont="1" applyBorder="1"/>
    <xf numFmtId="164" fontId="2" fillId="0" borderId="1" xfId="2" applyFont="1" applyBorder="1"/>
    <xf numFmtId="164" fontId="2" fillId="0" borderId="2" xfId="0" applyNumberFormat="1" applyFont="1" applyBorder="1"/>
    <xf numFmtId="0" fontId="12" fillId="0" borderId="6" xfId="0" applyFont="1" applyBorder="1"/>
    <xf numFmtId="0" fontId="10" fillId="0" borderId="6" xfId="0" applyFont="1" applyBorder="1"/>
    <xf numFmtId="0" fontId="10" fillId="0" borderId="0" xfId="0" applyFont="1"/>
    <xf numFmtId="0" fontId="0" fillId="0" borderId="6" xfId="0" applyBorder="1" applyAlignment="1">
      <alignment horizontal="center"/>
    </xf>
    <xf numFmtId="164" fontId="0" fillId="4" borderId="0" xfId="2" applyFont="1" applyFill="1"/>
    <xf numFmtId="164" fontId="5" fillId="4" borderId="3" xfId="0" applyNumberFormat="1" applyFont="1" applyFill="1" applyBorder="1"/>
    <xf numFmtId="166" fontId="2" fillId="4" borderId="3" xfId="2" applyNumberFormat="1" applyFont="1" applyFill="1" applyBorder="1"/>
    <xf numFmtId="164" fontId="2" fillId="4" borderId="3" xfId="0" applyNumberFormat="1" applyFont="1" applyFill="1" applyBorder="1"/>
    <xf numFmtId="0" fontId="0" fillId="3" borderId="1" xfId="0" applyFill="1" applyBorder="1"/>
    <xf numFmtId="165" fontId="0" fillId="4" borderId="0" xfId="1" applyFont="1" applyFill="1"/>
    <xf numFmtId="164" fontId="2" fillId="4" borderId="3" xfId="2" applyFont="1" applyFill="1" applyBorder="1"/>
    <xf numFmtId="9" fontId="0" fillId="3" borderId="1" xfId="0" applyNumberFormat="1" applyFill="1" applyBorder="1"/>
    <xf numFmtId="164" fontId="0" fillId="0" borderId="0" xfId="2" applyFont="1" applyFill="1" applyBorder="1"/>
    <xf numFmtId="165" fontId="0" fillId="0" borderId="0" xfId="0" applyNumberFormat="1"/>
    <xf numFmtId="165" fontId="0" fillId="3" borderId="0" xfId="1" applyFont="1" applyFill="1" applyBorder="1"/>
    <xf numFmtId="165" fontId="0" fillId="3" borderId="1" xfId="1" applyFont="1" applyFill="1" applyBorder="1"/>
    <xf numFmtId="0" fontId="0" fillId="4" borderId="2" xfId="0" applyFill="1" applyBorder="1"/>
    <xf numFmtId="164" fontId="0" fillId="0" borderId="3" xfId="2" applyFont="1" applyFill="1" applyBorder="1"/>
    <xf numFmtId="0" fontId="0" fillId="4" borderId="3" xfId="2" applyNumberFormat="1" applyFont="1" applyFill="1" applyBorder="1"/>
    <xf numFmtId="164" fontId="0" fillId="3" borderId="0" xfId="2" applyFont="1" applyFill="1" applyBorder="1"/>
    <xf numFmtId="0" fontId="0" fillId="4" borderId="0" xfId="2" applyNumberFormat="1" applyFont="1" applyFill="1" applyBorder="1"/>
    <xf numFmtId="164" fontId="0" fillId="4" borderId="0" xfId="2" applyFont="1" applyFill="1" applyBorder="1"/>
    <xf numFmtId="164" fontId="0" fillId="2" borderId="6" xfId="0" applyNumberFormat="1" applyFill="1" applyBorder="1"/>
    <xf numFmtId="164" fontId="5" fillId="0" borderId="0" xfId="0" applyNumberFormat="1" applyFont="1"/>
    <xf numFmtId="165" fontId="5" fillId="3" borderId="0" xfId="0" applyNumberFormat="1" applyFont="1" applyFill="1"/>
    <xf numFmtId="164" fontId="4" fillId="3" borderId="0" xfId="0" applyNumberFormat="1" applyFont="1" applyFill="1"/>
    <xf numFmtId="164" fontId="5" fillId="0" borderId="6" xfId="0" applyNumberFormat="1" applyFont="1" applyBorder="1"/>
    <xf numFmtId="164" fontId="5" fillId="3" borderId="0" xfId="0" applyNumberFormat="1" applyFont="1" applyFill="1"/>
    <xf numFmtId="164" fontId="5" fillId="3" borderId="1" xfId="0" applyNumberFormat="1" applyFont="1" applyFill="1" applyBorder="1"/>
    <xf numFmtId="164" fontId="3" fillId="0" borderId="2" xfId="0" applyNumberFormat="1" applyFont="1" applyBorder="1"/>
    <xf numFmtId="9" fontId="0" fillId="0" borderId="0" xfId="0" applyNumberFormat="1"/>
    <xf numFmtId="0" fontId="0" fillId="0" borderId="12" xfId="0" applyBorder="1"/>
    <xf numFmtId="0" fontId="0" fillId="0" borderId="12" xfId="0" applyBorder="1" applyAlignment="1">
      <alignment horizontal="center"/>
    </xf>
    <xf numFmtId="164" fontId="3" fillId="4" borderId="2" xfId="0" applyNumberFormat="1" applyFont="1" applyFill="1" applyBorder="1"/>
    <xf numFmtId="0" fontId="11" fillId="0" borderId="0" xfId="0" applyFont="1"/>
    <xf numFmtId="0" fontId="6" fillId="0" borderId="5" xfId="0" applyFont="1" applyBorder="1"/>
    <xf numFmtId="0" fontId="0" fillId="0" borderId="5" xfId="0" applyBorder="1" applyAlignment="1">
      <alignment horizontal="center"/>
    </xf>
    <xf numFmtId="165" fontId="5" fillId="0" borderId="0" xfId="0" applyNumberFormat="1" applyFont="1"/>
    <xf numFmtId="165" fontId="0" fillId="4" borderId="3" xfId="0" applyNumberFormat="1" applyFill="1" applyBorder="1"/>
    <xf numFmtId="0" fontId="0" fillId="3" borderId="0" xfId="0" applyFill="1"/>
    <xf numFmtId="167" fontId="0" fillId="3" borderId="0" xfId="1" applyNumberFormat="1" applyFont="1" applyFill="1" applyBorder="1"/>
    <xf numFmtId="164" fontId="2" fillId="4" borderId="2" xfId="0" applyNumberFormat="1" applyFont="1" applyFill="1" applyBorder="1"/>
    <xf numFmtId="164" fontId="2" fillId="4" borderId="12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United Housing Word Doc - Theme">
  <a:themeElements>
    <a:clrScheme name="Custom 1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646198"/>
      </a:accent1>
      <a:accent2>
        <a:srgbClr val="73A4A8"/>
      </a:accent2>
      <a:accent3>
        <a:srgbClr val="CCC5BE"/>
      </a:accent3>
      <a:accent4>
        <a:srgbClr val="273252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895A-A23E-4871-A398-8384A427E24E}">
  <dimension ref="A1:G21"/>
  <sheetViews>
    <sheetView tabSelected="1" zoomScaleNormal="100" workbookViewId="0">
      <selection activeCell="E28" sqref="E28"/>
    </sheetView>
  </sheetViews>
  <sheetFormatPr defaultRowHeight="14.45"/>
  <cols>
    <col min="4" max="4" width="23.375" customWidth="1"/>
    <col min="6" max="6" width="1.875" customWidth="1"/>
  </cols>
  <sheetData>
    <row r="1" spans="1:7" ht="21">
      <c r="A1" s="42" t="s">
        <v>0</v>
      </c>
      <c r="B1" s="131"/>
      <c r="C1" s="131"/>
    </row>
    <row r="3" spans="1:7" ht="18">
      <c r="A3" s="2" t="s">
        <v>1</v>
      </c>
      <c r="B3" s="2"/>
      <c r="C3" s="2"/>
      <c r="D3" s="2"/>
      <c r="E3" s="71">
        <v>0</v>
      </c>
      <c r="G3" t="s">
        <v>2</v>
      </c>
    </row>
    <row r="4" spans="1:7" ht="18">
      <c r="A4" s="2" t="s">
        <v>3</v>
      </c>
      <c r="B4" s="2"/>
      <c r="C4" s="2"/>
      <c r="D4" s="2"/>
      <c r="E4" s="80">
        <v>0</v>
      </c>
      <c r="G4" t="s">
        <v>4</v>
      </c>
    </row>
    <row r="5" spans="1:7" ht="18">
      <c r="A5" s="2" t="s">
        <v>5</v>
      </c>
      <c r="B5" s="2"/>
      <c r="C5" s="2"/>
      <c r="D5" s="2"/>
      <c r="E5" s="68">
        <f>SUM(E3:E4)</f>
        <v>0</v>
      </c>
    </row>
    <row r="6" spans="1:7" ht="6.95" customHeight="1">
      <c r="A6" s="2"/>
      <c r="B6" s="2"/>
      <c r="C6" s="2"/>
      <c r="D6" s="2"/>
    </row>
    <row r="7" spans="1:7" ht="18">
      <c r="A7" s="2" t="s">
        <v>6</v>
      </c>
      <c r="B7" s="2"/>
      <c r="C7" s="2"/>
      <c r="D7" s="2"/>
      <c r="E7" s="71">
        <v>0</v>
      </c>
      <c r="G7" t="s">
        <v>7</v>
      </c>
    </row>
    <row r="8" spans="1:7" ht="6.6" customHeight="1">
      <c r="A8" s="2"/>
      <c r="B8" s="2"/>
      <c r="C8" s="2"/>
      <c r="D8" s="2"/>
    </row>
    <row r="9" spans="1:7" ht="18">
      <c r="A9" s="2" t="s">
        <v>8</v>
      </c>
      <c r="B9" s="2"/>
      <c r="C9" s="2"/>
      <c r="D9" s="2"/>
      <c r="E9" s="68">
        <f>+E5-E7</f>
        <v>0</v>
      </c>
    </row>
    <row r="10" spans="1:7" ht="5.45" customHeight="1">
      <c r="A10" s="2"/>
      <c r="B10" s="2"/>
      <c r="C10" s="2"/>
      <c r="D10" s="2"/>
    </row>
    <row r="11" spans="1:7" ht="18">
      <c r="A11" s="2" t="s">
        <v>9</v>
      </c>
      <c r="B11" s="2"/>
      <c r="C11" s="2"/>
      <c r="D11" s="2"/>
      <c r="E11" s="71">
        <v>0</v>
      </c>
      <c r="G11" t="s">
        <v>7</v>
      </c>
    </row>
    <row r="12" spans="1:7" ht="18">
      <c r="A12" s="2" t="s">
        <v>10</v>
      </c>
      <c r="B12" s="2"/>
      <c r="C12" s="2"/>
      <c r="D12" s="2"/>
      <c r="E12" s="71">
        <v>0</v>
      </c>
      <c r="G12" t="s">
        <v>7</v>
      </c>
    </row>
    <row r="13" spans="1:7" ht="18">
      <c r="A13" s="2" t="s">
        <v>11</v>
      </c>
      <c r="B13" s="2"/>
      <c r="C13" s="2"/>
      <c r="D13" s="2"/>
      <c r="E13" s="80">
        <v>0</v>
      </c>
      <c r="G13" t="s">
        <v>12</v>
      </c>
    </row>
    <row r="14" spans="1:7" ht="6.95" customHeight="1">
      <c r="B14" s="2"/>
      <c r="C14" s="2"/>
      <c r="D14" s="2"/>
    </row>
    <row r="15" spans="1:7" ht="21.6" thickBot="1">
      <c r="A15" s="42" t="s">
        <v>13</v>
      </c>
      <c r="B15" s="42"/>
      <c r="C15" s="42"/>
      <c r="D15" s="42"/>
      <c r="E15" s="34">
        <f>+E9-E11-E12-E13</f>
        <v>0</v>
      </c>
    </row>
    <row r="16" spans="1:7" ht="18.600000000000001" thickTop="1">
      <c r="B16" s="2"/>
      <c r="C16" s="2"/>
      <c r="D16" s="2"/>
    </row>
    <row r="17" spans="1:5" ht="18">
      <c r="A17" s="2"/>
      <c r="B17" s="2"/>
      <c r="C17" s="2"/>
      <c r="D17" s="2"/>
    </row>
    <row r="18" spans="1:5" ht="18">
      <c r="A18" s="19" t="s">
        <v>14</v>
      </c>
      <c r="B18" s="12"/>
      <c r="C18" s="12"/>
      <c r="D18" s="12"/>
      <c r="E18" s="12"/>
    </row>
    <row r="19" spans="1:5" ht="15.6">
      <c r="A19" s="38" t="s">
        <v>15</v>
      </c>
      <c r="B19" s="38"/>
      <c r="C19" s="38"/>
      <c r="D19" s="38"/>
      <c r="E19" s="39"/>
    </row>
    <row r="20" spans="1:5" ht="6" customHeight="1">
      <c r="A20" s="31"/>
      <c r="B20" s="31"/>
      <c r="C20" s="31"/>
      <c r="D20" s="31"/>
    </row>
    <row r="21" spans="1:5" ht="15.6">
      <c r="A21" s="38" t="s">
        <v>16</v>
      </c>
      <c r="B21" s="38"/>
      <c r="C21" s="38"/>
      <c r="D21" s="38"/>
      <c r="E21" s="40"/>
    </row>
  </sheetData>
  <pageMargins left="0.70866141732283472" right="0.70866141732283472" top="1.2598425196850394" bottom="0.74803149606299213" header="0.31496062992125984" footer="0.31496062992125984"/>
  <pageSetup orientation="portrait" r:id="rId1"/>
  <headerFooter>
    <oddHeader>&amp;LDowntown Toolkit
Head Lease
-Financial Template&amp;C&amp;G&amp;R&amp;A</oddHeader>
    <oddFooter>&amp;L© 2025 United Way Perth Huron. All rights reserved.&amp;R&amp;D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BFFE-0FAC-4DA5-8B9E-9783020308A8}">
  <dimension ref="A1:G109"/>
  <sheetViews>
    <sheetView zoomScaleNormal="100" workbookViewId="0">
      <selection sqref="A1:XFD3"/>
    </sheetView>
  </sheetViews>
  <sheetFormatPr defaultRowHeight="14.45"/>
  <cols>
    <col min="4" max="4" width="12.5" customWidth="1"/>
    <col min="5" max="5" width="11" customWidth="1"/>
    <col min="6" max="6" width="1.75" customWidth="1"/>
  </cols>
  <sheetData>
    <row r="1" spans="1:7" ht="21">
      <c r="A1" s="42" t="s">
        <v>17</v>
      </c>
    </row>
    <row r="2" spans="1:7" ht="7.5" customHeight="1">
      <c r="G2" s="1"/>
    </row>
    <row r="3" spans="1:7" ht="18">
      <c r="A3" s="19" t="s">
        <v>18</v>
      </c>
      <c r="B3" s="19"/>
      <c r="C3" s="19"/>
      <c r="D3" s="19"/>
      <c r="E3" s="19"/>
      <c r="G3" s="17" t="s">
        <v>19</v>
      </c>
    </row>
    <row r="4" spans="1:7" ht="18">
      <c r="A4" s="2" t="s">
        <v>20</v>
      </c>
      <c r="B4" s="2"/>
      <c r="C4" s="2"/>
      <c r="D4" s="2"/>
      <c r="E4" s="22">
        <f>+E63</f>
        <v>0</v>
      </c>
      <c r="G4" s="16" t="s">
        <v>21</v>
      </c>
    </row>
    <row r="5" spans="1:7" ht="18">
      <c r="A5" s="2" t="s">
        <v>22</v>
      </c>
      <c r="B5" s="2"/>
      <c r="C5" s="2"/>
      <c r="D5" s="2"/>
      <c r="E5" s="22">
        <f>+E83</f>
        <v>0</v>
      </c>
      <c r="G5" s="15" t="s">
        <v>23</v>
      </c>
    </row>
    <row r="6" spans="1:7" ht="18">
      <c r="A6" s="2" t="s">
        <v>24</v>
      </c>
      <c r="B6" s="2"/>
      <c r="C6" s="2"/>
      <c r="D6" s="2"/>
      <c r="E6" s="22">
        <f>+E100</f>
        <v>0</v>
      </c>
      <c r="G6" s="17" t="s">
        <v>25</v>
      </c>
    </row>
    <row r="7" spans="1:7" ht="18">
      <c r="A7" s="2" t="s">
        <v>26</v>
      </c>
      <c r="B7" s="2"/>
      <c r="C7" s="2"/>
      <c r="D7" s="2"/>
      <c r="E7" s="23">
        <f>+E108</f>
        <v>0</v>
      </c>
      <c r="G7" s="15" t="s">
        <v>27</v>
      </c>
    </row>
    <row r="8" spans="1:7" ht="7.5" customHeight="1">
      <c r="A8" s="2"/>
      <c r="B8" s="2"/>
      <c r="C8" s="2"/>
      <c r="D8" s="2"/>
      <c r="E8" s="22"/>
    </row>
    <row r="9" spans="1:7" ht="18.600000000000001" thickBot="1">
      <c r="A9" s="2" t="s">
        <v>28</v>
      </c>
      <c r="B9" s="2"/>
      <c r="C9" s="2"/>
      <c r="D9" s="2"/>
      <c r="E9" s="24">
        <f>SUM(E4:E7)</f>
        <v>0</v>
      </c>
    </row>
    <row r="10" spans="1:7" ht="15" thickTop="1"/>
    <row r="11" spans="1:7" ht="18">
      <c r="A11" s="19" t="s">
        <v>29</v>
      </c>
      <c r="B11" s="12"/>
      <c r="C11" s="12"/>
      <c r="D11" s="12"/>
      <c r="E11" s="12"/>
    </row>
    <row r="12" spans="1:7" ht="15.6">
      <c r="A12" s="38" t="s">
        <v>30</v>
      </c>
      <c r="B12" s="38"/>
      <c r="C12" s="38"/>
      <c r="D12" s="38"/>
      <c r="E12" s="27"/>
    </row>
    <row r="13" spans="1:7" ht="7.5" customHeight="1">
      <c r="A13" s="31"/>
      <c r="B13" s="31"/>
      <c r="C13" s="31"/>
      <c r="D13" s="31"/>
    </row>
    <row r="14" spans="1:7" ht="15.6">
      <c r="A14" s="38" t="s">
        <v>31</v>
      </c>
      <c r="B14" s="38"/>
      <c r="C14" s="38"/>
      <c r="D14" s="38"/>
      <c r="E14" s="39"/>
    </row>
    <row r="15" spans="1:7" ht="7.5" customHeight="1">
      <c r="A15" s="31"/>
      <c r="B15" s="31"/>
      <c r="C15" s="31"/>
      <c r="D15" s="31"/>
    </row>
    <row r="16" spans="1:7" ht="15.6">
      <c r="A16" s="38" t="s">
        <v>16</v>
      </c>
      <c r="B16" s="38"/>
      <c r="C16" s="38"/>
      <c r="D16" s="38"/>
      <c r="E16" s="40"/>
    </row>
    <row r="17" spans="1:5" ht="15.6">
      <c r="A17" s="31"/>
      <c r="B17" s="31"/>
      <c r="C17" s="31"/>
      <c r="D17" s="31"/>
    </row>
    <row r="19" spans="1:5" ht="18">
      <c r="A19" s="19" t="s">
        <v>32</v>
      </c>
      <c r="B19" s="13"/>
      <c r="C19" s="13"/>
      <c r="D19" s="13"/>
      <c r="E19" s="13"/>
    </row>
    <row r="20" spans="1:5" ht="8.4499999999999993" customHeight="1"/>
    <row r="21" spans="1:5">
      <c r="A21" s="18" t="s">
        <v>33</v>
      </c>
      <c r="B21" s="12"/>
      <c r="C21" s="12"/>
      <c r="D21" s="12"/>
      <c r="E21" s="14"/>
    </row>
    <row r="22" spans="1:5">
      <c r="A22" t="s">
        <v>34</v>
      </c>
      <c r="E22" s="11"/>
    </row>
    <row r="23" spans="1:5">
      <c r="A23" t="s">
        <v>35</v>
      </c>
      <c r="E23" s="5"/>
    </row>
    <row r="24" spans="1:5">
      <c r="A24" t="s">
        <v>36</v>
      </c>
      <c r="E24" s="6"/>
    </row>
    <row r="25" spans="1:5" ht="15" thickBot="1">
      <c r="A25" s="1" t="s">
        <v>37</v>
      </c>
      <c r="B25" s="1"/>
      <c r="C25" s="1"/>
      <c r="D25" s="1"/>
      <c r="E25" s="32">
        <f>SUM(E22:E24)</f>
        <v>0</v>
      </c>
    </row>
    <row r="26" spans="1:5" ht="9" customHeight="1" thickTop="1"/>
    <row r="27" spans="1:5">
      <c r="A27" s="18" t="s">
        <v>38</v>
      </c>
      <c r="B27" s="12"/>
      <c r="C27" s="12"/>
      <c r="D27" s="12"/>
      <c r="E27" s="12"/>
    </row>
    <row r="28" spans="1:5">
      <c r="A28" t="s">
        <v>39</v>
      </c>
      <c r="E28" s="5"/>
    </row>
    <row r="29" spans="1:5">
      <c r="A29" t="s">
        <v>40</v>
      </c>
      <c r="E29" s="5"/>
    </row>
    <row r="30" spans="1:5">
      <c r="A30" t="s">
        <v>41</v>
      </c>
      <c r="E30" s="6"/>
    </row>
    <row r="31" spans="1:5" ht="15" thickBot="1">
      <c r="A31" s="1" t="s">
        <v>42</v>
      </c>
      <c r="B31" s="1"/>
      <c r="C31" s="1"/>
      <c r="D31" s="1"/>
      <c r="E31" s="32">
        <f>SUM(E28:E30)</f>
        <v>0</v>
      </c>
    </row>
    <row r="32" spans="1:5" ht="9" customHeight="1" thickTop="1"/>
    <row r="33" spans="1:5">
      <c r="A33" s="18" t="s">
        <v>43</v>
      </c>
      <c r="B33" s="12"/>
      <c r="C33" s="12"/>
      <c r="D33" s="12"/>
      <c r="E33" s="12"/>
    </row>
    <row r="34" spans="1:5">
      <c r="A34" t="s">
        <v>44</v>
      </c>
      <c r="E34" s="5"/>
    </row>
    <row r="35" spans="1:5">
      <c r="A35" t="s">
        <v>45</v>
      </c>
      <c r="E35" s="5"/>
    </row>
    <row r="36" spans="1:5">
      <c r="A36" t="s">
        <v>46</v>
      </c>
      <c r="E36" s="5"/>
    </row>
    <row r="37" spans="1:5">
      <c r="A37" t="s">
        <v>47</v>
      </c>
      <c r="E37" s="5"/>
    </row>
    <row r="38" spans="1:5">
      <c r="A38" t="s">
        <v>48</v>
      </c>
      <c r="E38" s="6"/>
    </row>
    <row r="39" spans="1:5" ht="15" thickBot="1">
      <c r="A39" s="1" t="s">
        <v>49</v>
      </c>
      <c r="B39" s="1"/>
      <c r="C39" s="1"/>
      <c r="D39" s="1"/>
      <c r="E39" s="32">
        <f>SUM(E34:E38)</f>
        <v>0</v>
      </c>
    </row>
    <row r="40" spans="1:5" ht="8.1" customHeight="1" thickTop="1"/>
    <row r="41" spans="1:5">
      <c r="A41" s="18" t="s">
        <v>50</v>
      </c>
      <c r="B41" s="12"/>
      <c r="C41" s="12"/>
      <c r="D41" s="12"/>
      <c r="E41" s="12"/>
    </row>
    <row r="42" spans="1:5">
      <c r="A42" t="s">
        <v>51</v>
      </c>
      <c r="E42" s="5"/>
    </row>
    <row r="43" spans="1:5">
      <c r="A43" t="s">
        <v>52</v>
      </c>
      <c r="E43" s="5"/>
    </row>
    <row r="44" spans="1:5">
      <c r="A44" t="s">
        <v>53</v>
      </c>
      <c r="E44" s="6"/>
    </row>
    <row r="45" spans="1:5" ht="15" thickBot="1">
      <c r="A45" s="1" t="s">
        <v>54</v>
      </c>
      <c r="B45" s="1"/>
      <c r="C45" s="1"/>
      <c r="D45" s="1"/>
      <c r="E45" s="32">
        <f>SUM(E42:E44)</f>
        <v>0</v>
      </c>
    </row>
    <row r="46" spans="1:5" ht="8.1" customHeight="1" thickTop="1"/>
    <row r="47" spans="1:5">
      <c r="A47" s="18" t="s">
        <v>55</v>
      </c>
      <c r="B47" s="12"/>
      <c r="C47" s="12"/>
      <c r="D47" s="12"/>
      <c r="E47" s="12"/>
    </row>
    <row r="48" spans="1:5">
      <c r="A48" t="s">
        <v>56</v>
      </c>
      <c r="E48" s="5"/>
    </row>
    <row r="49" spans="1:5">
      <c r="A49" t="s">
        <v>57</v>
      </c>
      <c r="E49" s="5"/>
    </row>
    <row r="50" spans="1:5">
      <c r="A50" t="s">
        <v>58</v>
      </c>
      <c r="E50" s="5"/>
    </row>
    <row r="51" spans="1:5">
      <c r="A51" t="s">
        <v>59</v>
      </c>
      <c r="E51" s="5"/>
    </row>
    <row r="52" spans="1:5">
      <c r="A52" t="s">
        <v>60</v>
      </c>
      <c r="E52" s="5"/>
    </row>
    <row r="53" spans="1:5">
      <c r="A53" t="s">
        <v>61</v>
      </c>
      <c r="E53" s="5"/>
    </row>
    <row r="54" spans="1:5">
      <c r="A54" t="s">
        <v>62</v>
      </c>
      <c r="E54" s="5"/>
    </row>
    <row r="55" spans="1:5">
      <c r="A55" t="s">
        <v>63</v>
      </c>
      <c r="E55" s="5"/>
    </row>
    <row r="56" spans="1:5">
      <c r="A56" t="s">
        <v>64</v>
      </c>
      <c r="E56" s="5"/>
    </row>
    <row r="57" spans="1:5">
      <c r="A57" t="s">
        <v>65</v>
      </c>
      <c r="E57" s="5"/>
    </row>
    <row r="58" spans="1:5">
      <c r="A58" t="s">
        <v>66</v>
      </c>
      <c r="E58" s="5"/>
    </row>
    <row r="59" spans="1:5">
      <c r="A59" t="s">
        <v>67</v>
      </c>
      <c r="E59" s="5"/>
    </row>
    <row r="60" spans="1:5">
      <c r="A60" t="s">
        <v>68</v>
      </c>
      <c r="E60" s="6"/>
    </row>
    <row r="61" spans="1:5" ht="15" thickBot="1">
      <c r="A61" t="s">
        <v>69</v>
      </c>
      <c r="E61" s="32">
        <f>SUM(E48:E60)</f>
        <v>0</v>
      </c>
    </row>
    <row r="62" spans="1:5" ht="15" thickTop="1"/>
    <row r="63" spans="1:5" ht="16.149999999999999" thickBot="1">
      <c r="A63" s="7" t="s">
        <v>70</v>
      </c>
      <c r="E63" s="33">
        <f>+E25+E31+E39+E45+E61</f>
        <v>0</v>
      </c>
    </row>
    <row r="64" spans="1:5" ht="15" thickTop="1"/>
    <row r="65" spans="1:5">
      <c r="A65" s="1"/>
      <c r="B65" s="1"/>
      <c r="C65" s="1"/>
      <c r="D65" s="1"/>
      <c r="E65" s="1"/>
    </row>
    <row r="66" spans="1:5" ht="18">
      <c r="A66" s="20" t="s">
        <v>71</v>
      </c>
      <c r="B66" s="3"/>
      <c r="C66" s="3"/>
      <c r="D66" s="3"/>
      <c r="E66" s="3"/>
    </row>
    <row r="67" spans="1:5" ht="5.45" customHeight="1">
      <c r="A67" s="20"/>
      <c r="B67" s="3"/>
      <c r="C67" s="3"/>
      <c r="D67" s="3"/>
      <c r="E67" s="7"/>
    </row>
    <row r="68" spans="1:5" ht="15" thickBot="1">
      <c r="A68" s="18" t="s">
        <v>72</v>
      </c>
      <c r="B68" s="12"/>
      <c r="C68" s="12"/>
      <c r="D68" s="12"/>
      <c r="E68" s="21">
        <v>0</v>
      </c>
    </row>
    <row r="69" spans="1:5" ht="7.5" customHeight="1" thickTop="1">
      <c r="E69" s="9"/>
    </row>
    <row r="70" spans="1:5">
      <c r="A70" s="18" t="s">
        <v>73</v>
      </c>
      <c r="B70" s="12"/>
      <c r="C70" s="12"/>
      <c r="D70" s="12"/>
      <c r="E70" s="6"/>
    </row>
    <row r="71" spans="1:5" ht="7.5" customHeight="1"/>
    <row r="72" spans="1:5" ht="15" thickBot="1">
      <c r="A72" s="18" t="s">
        <v>74</v>
      </c>
      <c r="B72" s="12"/>
      <c r="C72" s="12"/>
      <c r="D72" s="12"/>
      <c r="E72" s="10">
        <v>0</v>
      </c>
    </row>
    <row r="73" spans="1:5" ht="8.1" customHeight="1" thickTop="1"/>
    <row r="74" spans="1:5" ht="15" thickBot="1">
      <c r="A74" s="18" t="s">
        <v>75</v>
      </c>
      <c r="B74" s="12"/>
      <c r="C74" s="12"/>
      <c r="D74" s="12"/>
      <c r="E74" s="10">
        <v>0</v>
      </c>
    </row>
    <row r="75" spans="1:5" ht="9" customHeight="1" thickTop="1"/>
    <row r="76" spans="1:5" ht="15" thickBot="1">
      <c r="A76" s="18" t="s">
        <v>76</v>
      </c>
      <c r="B76" s="12"/>
      <c r="C76" s="12"/>
      <c r="D76" s="12"/>
      <c r="E76" s="10">
        <v>0</v>
      </c>
    </row>
    <row r="77" spans="1:5" ht="8.1" customHeight="1" thickTop="1"/>
    <row r="78" spans="1:5">
      <c r="A78" s="18" t="s">
        <v>77</v>
      </c>
      <c r="B78" s="12"/>
      <c r="C78" s="12"/>
      <c r="D78" s="12"/>
      <c r="E78" s="12"/>
    </row>
    <row r="79" spans="1:5">
      <c r="A79" t="s">
        <v>78</v>
      </c>
      <c r="E79" s="29">
        <v>0</v>
      </c>
    </row>
    <row r="80" spans="1:5">
      <c r="A80" t="s">
        <v>79</v>
      </c>
      <c r="E80" s="30">
        <v>0</v>
      </c>
    </row>
    <row r="81" spans="1:7" ht="15" thickBot="1">
      <c r="A81" s="1" t="s">
        <v>80</v>
      </c>
      <c r="B81" s="1"/>
      <c r="C81" s="1"/>
      <c r="D81" s="1"/>
      <c r="E81" s="32">
        <f>SUM(E79:E80)</f>
        <v>0</v>
      </c>
    </row>
    <row r="82" spans="1:7" ht="9" customHeight="1" thickTop="1"/>
    <row r="83" spans="1:7" ht="16.149999999999999" thickBot="1">
      <c r="A83" t="s">
        <v>81</v>
      </c>
      <c r="E83" s="34">
        <f>+E72+E74+E76+E81</f>
        <v>0</v>
      </c>
    </row>
    <row r="84" spans="1:7" ht="9" customHeight="1" thickTop="1"/>
    <row r="85" spans="1:7" ht="16.149999999999999" thickBot="1">
      <c r="A85" s="7" t="s">
        <v>82</v>
      </c>
      <c r="B85" s="7"/>
      <c r="C85" s="7"/>
      <c r="D85" s="7"/>
      <c r="E85" s="35" t="e">
        <f>+E83/E68</f>
        <v>#DIV/0!</v>
      </c>
    </row>
    <row r="86" spans="1:7" ht="15" thickTop="1"/>
    <row r="88" spans="1:7" ht="18">
      <c r="A88" s="19" t="s">
        <v>83</v>
      </c>
      <c r="B88" s="13"/>
      <c r="C88" s="13"/>
      <c r="D88" s="13"/>
      <c r="E88" s="13"/>
    </row>
    <row r="89" spans="1:7" ht="6.95" customHeight="1"/>
    <row r="90" spans="1:7" ht="15" thickBot="1">
      <c r="A90" s="18" t="s">
        <v>84</v>
      </c>
      <c r="B90" s="12"/>
      <c r="C90" s="12"/>
      <c r="D90" s="12"/>
      <c r="E90" s="26">
        <f>+E83</f>
        <v>0</v>
      </c>
      <c r="G90" s="47" t="s">
        <v>85</v>
      </c>
    </row>
    <row r="91" spans="1:7" ht="6.95" customHeight="1" thickTop="1"/>
    <row r="92" spans="1:7">
      <c r="A92" s="18" t="s">
        <v>86</v>
      </c>
      <c r="B92" s="12"/>
      <c r="C92" s="12"/>
      <c r="D92" s="12"/>
      <c r="E92" s="27">
        <v>0</v>
      </c>
    </row>
    <row r="93" spans="1:7" ht="8.4499999999999993" customHeight="1"/>
    <row r="94" spans="1:7">
      <c r="A94" s="28" t="s">
        <v>87</v>
      </c>
      <c r="B94" s="1"/>
      <c r="C94" s="1"/>
      <c r="D94" s="1"/>
    </row>
    <row r="95" spans="1:7">
      <c r="A95" t="s">
        <v>88</v>
      </c>
      <c r="E95" s="25">
        <f>E83</f>
        <v>0</v>
      </c>
      <c r="G95" s="47" t="s">
        <v>85</v>
      </c>
    </row>
    <row r="96" spans="1:7">
      <c r="A96" t="s">
        <v>89</v>
      </c>
      <c r="E96" s="4" t="s">
        <v>90</v>
      </c>
    </row>
    <row r="97" spans="1:7">
      <c r="A97" t="s">
        <v>91</v>
      </c>
      <c r="E97" s="36">
        <f>+E95/1000000*1000</f>
        <v>0</v>
      </c>
    </row>
    <row r="98" spans="1:7">
      <c r="A98" t="s">
        <v>92</v>
      </c>
      <c r="E98" s="6">
        <f>+E92</f>
        <v>0</v>
      </c>
    </row>
    <row r="99" spans="1:7" ht="6" customHeight="1"/>
    <row r="100" spans="1:7" ht="16.149999999999999" thickBot="1">
      <c r="A100" s="7" t="s">
        <v>93</v>
      </c>
      <c r="B100" s="8"/>
      <c r="C100" s="8"/>
      <c r="D100" s="8"/>
      <c r="E100" s="37">
        <f>+E97*E98</f>
        <v>0</v>
      </c>
    </row>
    <row r="101" spans="1:7" ht="15" thickTop="1"/>
    <row r="103" spans="1:7" ht="15.6">
      <c r="A103" s="13" t="s">
        <v>94</v>
      </c>
      <c r="B103" s="13"/>
      <c r="C103" s="13"/>
      <c r="D103" s="13"/>
      <c r="E103" s="13"/>
    </row>
    <row r="104" spans="1:7" ht="6.95" customHeight="1"/>
    <row r="105" spans="1:7">
      <c r="A105" s="28" t="s">
        <v>87</v>
      </c>
      <c r="B105" s="1"/>
      <c r="C105" s="1"/>
      <c r="D105" s="1"/>
    </row>
    <row r="106" spans="1:7">
      <c r="A106" t="s">
        <v>88</v>
      </c>
      <c r="E106" s="25">
        <f>E83</f>
        <v>0</v>
      </c>
      <c r="G106" s="47" t="s">
        <v>85</v>
      </c>
    </row>
    <row r="107" spans="1:7">
      <c r="A107" t="s">
        <v>95</v>
      </c>
      <c r="E107" s="41">
        <v>0.1</v>
      </c>
    </row>
    <row r="108" spans="1:7" ht="16.149999999999999" thickBot="1">
      <c r="A108" s="7" t="s">
        <v>96</v>
      </c>
      <c r="E108" s="32">
        <f>+E106*0.1</f>
        <v>0</v>
      </c>
    </row>
    <row r="109" spans="1:7" ht="15" thickTop="1"/>
  </sheetData>
  <pageMargins left="0.70866141732283472" right="0.70866141732283472" top="1.2598425196850394" bottom="0.74803149606299213" header="0.31496062992125984" footer="0.31496062992125984"/>
  <pageSetup orientation="portrait" r:id="rId1"/>
  <headerFooter>
    <oddHeader>&amp;LDowntown Toolkit
Head Lease
-Financial Template&amp;C&amp;G&amp;R&amp;A</oddHeader>
    <oddFooter>&amp;L© 2025 United Way Perth Huron. All rights reserved.&amp;R&amp;D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95EA-60DA-4CC0-BD98-4DC79F69839F}">
  <dimension ref="A1:I174"/>
  <sheetViews>
    <sheetView zoomScaleNormal="100" workbookViewId="0">
      <selection sqref="A1:XFD3"/>
    </sheetView>
  </sheetViews>
  <sheetFormatPr defaultRowHeight="14.45"/>
  <cols>
    <col min="4" max="4" width="19" customWidth="1"/>
    <col min="5" max="5" width="11" customWidth="1"/>
    <col min="6" max="6" width="1.125" customWidth="1"/>
  </cols>
  <sheetData>
    <row r="1" spans="1:7" ht="21">
      <c r="A1" s="42" t="s">
        <v>97</v>
      </c>
    </row>
    <row r="2" spans="1:7">
      <c r="G2" s="1"/>
    </row>
    <row r="3" spans="1:7" ht="18">
      <c r="A3" s="19" t="s">
        <v>98</v>
      </c>
      <c r="B3" s="19"/>
      <c r="C3" s="19"/>
      <c r="D3" s="19"/>
      <c r="E3" s="19"/>
      <c r="G3" s="17" t="s">
        <v>19</v>
      </c>
    </row>
    <row r="4" spans="1:7" ht="18">
      <c r="A4" s="2" t="s">
        <v>99</v>
      </c>
      <c r="B4" s="43"/>
      <c r="C4" s="43"/>
      <c r="E4" s="93">
        <f>+H90</f>
        <v>0</v>
      </c>
      <c r="G4" s="55" t="s">
        <v>100</v>
      </c>
    </row>
    <row r="5" spans="1:7" ht="18">
      <c r="A5" s="2" t="s">
        <v>101</v>
      </c>
      <c r="B5" s="43"/>
      <c r="C5" s="43"/>
      <c r="E5" s="94">
        <f>+H159</f>
        <v>0</v>
      </c>
      <c r="G5" s="86" t="s">
        <v>102</v>
      </c>
    </row>
    <row r="6" spans="1:7" ht="18">
      <c r="A6" s="2" t="s">
        <v>103</v>
      </c>
      <c r="B6" s="43"/>
      <c r="C6" s="43"/>
      <c r="E6" s="95">
        <f>+E173</f>
        <v>0</v>
      </c>
      <c r="G6" s="15" t="s">
        <v>104</v>
      </c>
    </row>
    <row r="7" spans="1:7" ht="9.9499999999999993" customHeight="1">
      <c r="E7" s="54"/>
    </row>
    <row r="8" spans="1:7" ht="18.600000000000001" thickBot="1">
      <c r="A8" s="2" t="s">
        <v>105</v>
      </c>
      <c r="E8" s="96">
        <f>SUM(E4:E6)</f>
        <v>0</v>
      </c>
    </row>
    <row r="9" spans="1:7" ht="15" thickTop="1"/>
    <row r="10" spans="1:7" ht="18">
      <c r="A10" s="19" t="s">
        <v>29</v>
      </c>
      <c r="B10" s="12"/>
      <c r="C10" s="12"/>
      <c r="D10" s="12"/>
      <c r="E10" s="12"/>
    </row>
    <row r="11" spans="1:7" ht="15.6">
      <c r="A11" s="38" t="s">
        <v>30</v>
      </c>
      <c r="B11" s="38"/>
      <c r="C11" s="38"/>
      <c r="D11" s="38"/>
      <c r="E11" s="27"/>
    </row>
    <row r="12" spans="1:7" ht="6.95" customHeight="1">
      <c r="A12" s="31"/>
      <c r="B12" s="31"/>
      <c r="C12" s="31"/>
      <c r="D12" s="31"/>
    </row>
    <row r="13" spans="1:7" ht="15.6">
      <c r="A13" s="38" t="s">
        <v>31</v>
      </c>
      <c r="B13" s="38"/>
      <c r="C13" s="38"/>
      <c r="D13" s="38"/>
      <c r="E13" s="39"/>
    </row>
    <row r="14" spans="1:7" ht="7.5" customHeight="1">
      <c r="A14" s="31"/>
      <c r="B14" s="31"/>
      <c r="C14" s="31"/>
      <c r="D14" s="31"/>
    </row>
    <row r="15" spans="1:7" ht="15.6">
      <c r="A15" s="38" t="s">
        <v>16</v>
      </c>
      <c r="B15" s="38"/>
      <c r="C15" s="38"/>
      <c r="D15" s="38"/>
      <c r="E15" s="40"/>
    </row>
    <row r="17" spans="1:5" ht="18">
      <c r="A17" s="19" t="s">
        <v>106</v>
      </c>
      <c r="B17" s="18"/>
      <c r="C17" s="18"/>
      <c r="D17" s="18"/>
      <c r="E17" s="18"/>
    </row>
    <row r="18" spans="1:5" ht="5.45" customHeight="1"/>
    <row r="19" spans="1:5">
      <c r="A19" s="18" t="s">
        <v>107</v>
      </c>
      <c r="B19" s="18"/>
      <c r="C19" s="18"/>
      <c r="D19" s="18"/>
      <c r="E19" s="27"/>
    </row>
    <row r="20" spans="1:5" ht="6.95" customHeight="1"/>
    <row r="21" spans="1:5">
      <c r="A21" s="12" t="s">
        <v>108</v>
      </c>
      <c r="B21" s="12"/>
      <c r="C21" s="12"/>
      <c r="D21" s="12"/>
      <c r="E21" s="27"/>
    </row>
    <row r="22" spans="1:5" ht="5.45" customHeight="1"/>
    <row r="23" spans="1:5">
      <c r="A23" s="12" t="s">
        <v>109</v>
      </c>
      <c r="B23" s="12"/>
      <c r="C23" s="12"/>
      <c r="D23" s="12"/>
      <c r="E23" s="27"/>
    </row>
    <row r="24" spans="1:5" ht="5.45" customHeight="1"/>
    <row r="25" spans="1:5">
      <c r="A25" s="12" t="s">
        <v>110</v>
      </c>
      <c r="B25" s="12"/>
      <c r="C25" s="12"/>
      <c r="D25" s="12"/>
      <c r="E25" s="27"/>
    </row>
    <row r="26" spans="1:5" ht="5.0999999999999996" customHeight="1"/>
    <row r="27" spans="1:5">
      <c r="A27" s="12" t="s">
        <v>111</v>
      </c>
      <c r="B27" s="12"/>
      <c r="C27" s="12" t="s">
        <v>112</v>
      </c>
      <c r="D27" s="12"/>
      <c r="E27" s="27"/>
    </row>
    <row r="28" spans="1:5" ht="7.5" customHeight="1"/>
    <row r="29" spans="1:5">
      <c r="A29" s="12" t="s">
        <v>113</v>
      </c>
      <c r="B29" s="12"/>
      <c r="C29" s="12"/>
      <c r="D29" s="12"/>
      <c r="E29" s="27"/>
    </row>
    <row r="30" spans="1:5" ht="5.45" customHeight="1"/>
    <row r="31" spans="1:5">
      <c r="A31" s="12" t="s">
        <v>114</v>
      </c>
      <c r="B31" s="12"/>
      <c r="C31" s="12"/>
      <c r="D31" s="12"/>
      <c r="E31" s="27"/>
    </row>
    <row r="32" spans="1:5" ht="6.6" customHeight="1"/>
    <row r="33" spans="1:5">
      <c r="A33" s="12" t="s">
        <v>115</v>
      </c>
      <c r="B33" s="12"/>
      <c r="C33" s="12"/>
      <c r="D33" s="12"/>
      <c r="E33" s="27"/>
    </row>
    <row r="34" spans="1:5" ht="6" customHeight="1"/>
    <row r="35" spans="1:5">
      <c r="A35" s="12" t="s">
        <v>116</v>
      </c>
      <c r="B35" s="12"/>
      <c r="C35" s="12"/>
      <c r="D35" s="12"/>
      <c r="E35" s="27"/>
    </row>
    <row r="36" spans="1:5" ht="5.45" customHeight="1"/>
    <row r="37" spans="1:5">
      <c r="A37" s="12" t="s">
        <v>117</v>
      </c>
      <c r="B37" s="12"/>
      <c r="C37" s="12"/>
      <c r="D37" s="12"/>
      <c r="E37" s="27"/>
    </row>
    <row r="38" spans="1:5" ht="6.95" customHeight="1"/>
    <row r="39" spans="1:5">
      <c r="A39" s="12" t="s">
        <v>118</v>
      </c>
      <c r="B39" s="12"/>
      <c r="C39" s="12"/>
      <c r="D39" s="12"/>
      <c r="E39" s="27"/>
    </row>
    <row r="40" spans="1:5" ht="7.5" customHeight="1"/>
    <row r="41" spans="1:5">
      <c r="A41" s="12" t="s">
        <v>119</v>
      </c>
      <c r="B41" s="12"/>
      <c r="C41" s="12"/>
      <c r="D41" s="12"/>
      <c r="E41" s="27"/>
    </row>
    <row r="42" spans="1:5" ht="5.45" customHeight="1"/>
    <row r="43" spans="1:5">
      <c r="A43" s="12" t="s">
        <v>120</v>
      </c>
      <c r="B43" s="12"/>
      <c r="C43" s="12"/>
      <c r="D43" s="12"/>
      <c r="E43" s="27"/>
    </row>
    <row r="44" spans="1:5" ht="4.5" customHeight="1">
      <c r="E44" s="5"/>
    </row>
    <row r="45" spans="1:5">
      <c r="A45" s="12" t="s">
        <v>121</v>
      </c>
      <c r="B45" s="12"/>
      <c r="C45" s="12"/>
      <c r="D45" s="12"/>
      <c r="E45" s="27"/>
    </row>
    <row r="47" spans="1:5" ht="18">
      <c r="A47" s="19" t="s">
        <v>122</v>
      </c>
      <c r="B47" s="19"/>
      <c r="C47" s="19"/>
      <c r="D47" s="19"/>
      <c r="E47" s="19"/>
    </row>
    <row r="48" spans="1:5" ht="5.45" customHeight="1"/>
    <row r="49" spans="1:5">
      <c r="A49" s="12" t="s">
        <v>123</v>
      </c>
      <c r="B49" s="12"/>
      <c r="C49" s="12"/>
      <c r="D49" s="12"/>
      <c r="E49" s="46">
        <v>0</v>
      </c>
    </row>
    <row r="50" spans="1:5" ht="6.95" customHeight="1"/>
    <row r="51" spans="1:5">
      <c r="A51" s="12" t="s">
        <v>124</v>
      </c>
      <c r="B51" s="12"/>
      <c r="C51" s="12"/>
      <c r="D51" s="12"/>
      <c r="E51" s="46">
        <v>0</v>
      </c>
    </row>
    <row r="52" spans="1:5" ht="4.5" customHeight="1"/>
    <row r="53" spans="1:5">
      <c r="A53" s="12" t="s">
        <v>125</v>
      </c>
      <c r="B53" s="12"/>
      <c r="C53" s="12"/>
      <c r="D53" s="12"/>
      <c r="E53" s="46">
        <v>0</v>
      </c>
    </row>
    <row r="54" spans="1:5" ht="6" customHeight="1"/>
    <row r="55" spans="1:5">
      <c r="A55" s="12" t="s">
        <v>126</v>
      </c>
      <c r="B55" s="12"/>
      <c r="C55" s="12"/>
      <c r="D55" s="12"/>
      <c r="E55" s="46">
        <v>0</v>
      </c>
    </row>
    <row r="56" spans="1:5" ht="6" customHeight="1"/>
    <row r="57" spans="1:5">
      <c r="A57" s="12" t="s">
        <v>127</v>
      </c>
      <c r="B57" s="12"/>
      <c r="C57" s="12"/>
      <c r="D57" s="12"/>
      <c r="E57" s="46">
        <v>0</v>
      </c>
    </row>
    <row r="58" spans="1:5" ht="4.5" customHeight="1"/>
    <row r="59" spans="1:5">
      <c r="A59" s="12" t="s">
        <v>128</v>
      </c>
      <c r="B59" s="12"/>
      <c r="C59" s="12"/>
      <c r="D59" s="12"/>
      <c r="E59" s="46">
        <v>0</v>
      </c>
    </row>
    <row r="60" spans="1:5" ht="6.95" customHeight="1"/>
    <row r="61" spans="1:5">
      <c r="A61" s="12" t="s">
        <v>129</v>
      </c>
      <c r="B61" s="12"/>
      <c r="C61" s="12"/>
      <c r="D61" s="12"/>
      <c r="E61" s="46">
        <v>0</v>
      </c>
    </row>
    <row r="62" spans="1:5" ht="6" customHeight="1"/>
    <row r="63" spans="1:5">
      <c r="A63" s="12" t="s">
        <v>130</v>
      </c>
      <c r="B63" s="12"/>
      <c r="C63" s="12"/>
      <c r="D63" s="12"/>
      <c r="E63" s="46">
        <v>0</v>
      </c>
    </row>
    <row r="64" spans="1:5" ht="6.95" customHeight="1"/>
    <row r="65" spans="1:8">
      <c r="A65" s="12" t="s">
        <v>131</v>
      </c>
      <c r="B65" s="12"/>
      <c r="C65" s="12"/>
      <c r="D65" s="12"/>
      <c r="E65" s="46">
        <v>0</v>
      </c>
    </row>
    <row r="66" spans="1:8" ht="6.95" customHeight="1"/>
    <row r="67" spans="1:8">
      <c r="A67" s="12" t="s">
        <v>132</v>
      </c>
      <c r="B67" s="12"/>
      <c r="C67" s="12"/>
      <c r="D67" s="12"/>
      <c r="E67" s="46">
        <v>0</v>
      </c>
    </row>
    <row r="68" spans="1:8" ht="6" customHeight="1"/>
    <row r="69" spans="1:8">
      <c r="A69" s="12" t="s">
        <v>133</v>
      </c>
      <c r="B69" s="12"/>
      <c r="C69" s="12"/>
      <c r="D69" s="12"/>
      <c r="E69" s="46">
        <v>0</v>
      </c>
    </row>
    <row r="70" spans="1:8" ht="6" customHeight="1"/>
    <row r="71" spans="1:8">
      <c r="A71" s="12" t="s">
        <v>134</v>
      </c>
      <c r="B71" s="12"/>
      <c r="C71" s="12"/>
      <c r="D71" s="12"/>
      <c r="E71" s="46">
        <v>0</v>
      </c>
    </row>
    <row r="72" spans="1:8" ht="6.95" customHeight="1"/>
    <row r="73" spans="1:8">
      <c r="A73" s="12" t="s">
        <v>135</v>
      </c>
      <c r="B73" s="12"/>
      <c r="C73" s="12"/>
      <c r="D73" s="12"/>
      <c r="E73" s="46">
        <v>0</v>
      </c>
    </row>
    <row r="75" spans="1:8">
      <c r="G75" s="47" t="s">
        <v>136</v>
      </c>
      <c r="H75" s="47" t="s">
        <v>137</v>
      </c>
    </row>
    <row r="76" spans="1:8">
      <c r="A76" s="28" t="s">
        <v>138</v>
      </c>
      <c r="B76" s="28"/>
      <c r="C76" s="28"/>
      <c r="D76" s="28"/>
      <c r="E76" s="1" t="s">
        <v>139</v>
      </c>
      <c r="G76" s="4" t="s">
        <v>140</v>
      </c>
      <c r="H76" s="4" t="s">
        <v>140</v>
      </c>
    </row>
    <row r="77" spans="1:8">
      <c r="A77" t="s">
        <v>141</v>
      </c>
      <c r="E77" s="56">
        <f>+E21</f>
        <v>0</v>
      </c>
      <c r="G77" s="25">
        <f>+E49*80</f>
        <v>0</v>
      </c>
      <c r="H77" s="59">
        <f t="shared" ref="H77:H88" si="0">+G77*12</f>
        <v>0</v>
      </c>
    </row>
    <row r="78" spans="1:8">
      <c r="A78" t="s">
        <v>142</v>
      </c>
      <c r="E78" s="56">
        <f>+E23</f>
        <v>0</v>
      </c>
      <c r="G78" s="25">
        <f t="shared" ref="G78:G89" si="1">+E50*80</f>
        <v>0</v>
      </c>
      <c r="H78" s="59">
        <f t="shared" si="0"/>
        <v>0</v>
      </c>
    </row>
    <row r="79" spans="1:8">
      <c r="A79" t="s">
        <v>143</v>
      </c>
      <c r="E79" s="56">
        <f>+E25</f>
        <v>0</v>
      </c>
      <c r="G79" s="25">
        <f t="shared" si="1"/>
        <v>0</v>
      </c>
      <c r="H79" s="59">
        <f t="shared" si="0"/>
        <v>0</v>
      </c>
    </row>
    <row r="80" spans="1:8">
      <c r="A80" t="s">
        <v>144</v>
      </c>
      <c r="E80" s="56">
        <f>+E27</f>
        <v>0</v>
      </c>
      <c r="G80" s="25">
        <f t="shared" si="1"/>
        <v>0</v>
      </c>
      <c r="H80" s="59">
        <f t="shared" si="0"/>
        <v>0</v>
      </c>
    </row>
    <row r="81" spans="1:8">
      <c r="A81" t="s">
        <v>145</v>
      </c>
      <c r="E81" s="56">
        <f>+E29</f>
        <v>0</v>
      </c>
      <c r="G81" s="25">
        <f t="shared" si="1"/>
        <v>0</v>
      </c>
      <c r="H81" s="59">
        <f t="shared" si="0"/>
        <v>0</v>
      </c>
    </row>
    <row r="82" spans="1:8">
      <c r="A82" t="s">
        <v>146</v>
      </c>
      <c r="E82" s="56">
        <f>+E31</f>
        <v>0</v>
      </c>
      <c r="G82" s="25">
        <f t="shared" si="1"/>
        <v>0</v>
      </c>
      <c r="H82" s="59">
        <f t="shared" si="0"/>
        <v>0</v>
      </c>
    </row>
    <row r="83" spans="1:8">
      <c r="A83" t="s">
        <v>147</v>
      </c>
      <c r="E83" s="56">
        <f>+E33</f>
        <v>0</v>
      </c>
      <c r="G83" s="25">
        <f>+E55*80</f>
        <v>0</v>
      </c>
      <c r="H83" s="59">
        <f t="shared" si="0"/>
        <v>0</v>
      </c>
    </row>
    <row r="84" spans="1:8">
      <c r="A84" t="s">
        <v>148</v>
      </c>
      <c r="E84" s="56">
        <f>+E35</f>
        <v>0</v>
      </c>
      <c r="G84" s="25">
        <f t="shared" si="1"/>
        <v>0</v>
      </c>
      <c r="H84" s="59">
        <f t="shared" si="0"/>
        <v>0</v>
      </c>
    </row>
    <row r="85" spans="1:8">
      <c r="A85" t="s">
        <v>149</v>
      </c>
      <c r="E85" s="56">
        <f>+E37</f>
        <v>0</v>
      </c>
      <c r="G85" s="25">
        <f t="shared" si="1"/>
        <v>0</v>
      </c>
      <c r="H85" s="59">
        <f t="shared" si="0"/>
        <v>0</v>
      </c>
    </row>
    <row r="86" spans="1:8">
      <c r="A86" t="s">
        <v>150</v>
      </c>
      <c r="E86" s="56">
        <f>+E39</f>
        <v>0</v>
      </c>
      <c r="G86" s="25">
        <f t="shared" si="1"/>
        <v>0</v>
      </c>
      <c r="H86" s="59">
        <f t="shared" si="0"/>
        <v>0</v>
      </c>
    </row>
    <row r="87" spans="1:8">
      <c r="A87" t="s">
        <v>151</v>
      </c>
      <c r="E87" s="56">
        <f>+E41</f>
        <v>0</v>
      </c>
      <c r="G87" s="25">
        <f t="shared" si="1"/>
        <v>0</v>
      </c>
      <c r="H87" s="59">
        <f t="shared" si="0"/>
        <v>0</v>
      </c>
    </row>
    <row r="88" spans="1:8">
      <c r="A88" t="s">
        <v>152</v>
      </c>
      <c r="E88" s="56">
        <f>+E43</f>
        <v>0</v>
      </c>
      <c r="G88" s="25">
        <f t="shared" si="1"/>
        <v>0</v>
      </c>
      <c r="H88" s="59">
        <f t="shared" si="0"/>
        <v>0</v>
      </c>
    </row>
    <row r="89" spans="1:8">
      <c r="A89" t="s">
        <v>153</v>
      </c>
      <c r="E89" s="57">
        <f>+E45</f>
        <v>0</v>
      </c>
      <c r="G89" s="25">
        <f t="shared" si="1"/>
        <v>0</v>
      </c>
      <c r="H89" s="60">
        <f t="shared" ref="H89" si="2">+G89*12</f>
        <v>0</v>
      </c>
    </row>
    <row r="90" spans="1:8" ht="18.600000000000001" thickBot="1">
      <c r="A90" s="2" t="s">
        <v>154</v>
      </c>
      <c r="B90" s="2"/>
      <c r="C90" s="2"/>
      <c r="E90" s="61">
        <f>SUM(E77:E89)</f>
        <v>0</v>
      </c>
      <c r="G90" s="62">
        <f>SUM(G77:G89)</f>
        <v>0</v>
      </c>
      <c r="H90" s="103">
        <f>SUM(H77:H89)</f>
        <v>0</v>
      </c>
    </row>
    <row r="91" spans="1:8" ht="15" thickTop="1">
      <c r="E91" s="49"/>
    </row>
    <row r="92" spans="1:8" ht="18">
      <c r="A92" s="19" t="s">
        <v>155</v>
      </c>
      <c r="B92" s="18"/>
      <c r="C92" s="18"/>
      <c r="D92" s="18"/>
      <c r="E92" s="18"/>
    </row>
    <row r="93" spans="1:8" ht="5.45" customHeight="1"/>
    <row r="94" spans="1:8">
      <c r="A94" s="18" t="s">
        <v>156</v>
      </c>
      <c r="B94" s="18"/>
      <c r="C94" s="18"/>
      <c r="D94" s="18"/>
      <c r="E94" s="66">
        <v>0</v>
      </c>
    </row>
    <row r="95" spans="1:8" ht="6.95" customHeight="1">
      <c r="E95" s="48"/>
    </row>
    <row r="96" spans="1:8">
      <c r="A96" s="12" t="s">
        <v>157</v>
      </c>
      <c r="B96" s="12"/>
      <c r="C96" s="12"/>
      <c r="D96" s="12"/>
      <c r="E96" s="66">
        <v>0</v>
      </c>
    </row>
    <row r="97" spans="1:9" ht="6.6" customHeight="1">
      <c r="E97" s="48"/>
    </row>
    <row r="98" spans="1:9">
      <c r="A98" s="12" t="s">
        <v>158</v>
      </c>
      <c r="B98" s="12"/>
      <c r="C98" s="12"/>
      <c r="D98" s="12"/>
      <c r="E98" s="66">
        <v>0</v>
      </c>
    </row>
    <row r="99" spans="1:9" ht="6.95" customHeight="1">
      <c r="E99" s="48"/>
    </row>
    <row r="100" spans="1:9">
      <c r="A100" s="12" t="s">
        <v>159</v>
      </c>
      <c r="B100" s="12"/>
      <c r="C100" s="12"/>
      <c r="D100" s="12"/>
      <c r="E100" s="66">
        <v>0</v>
      </c>
    </row>
    <row r="102" spans="1:9" ht="18">
      <c r="A102" s="19" t="s">
        <v>160</v>
      </c>
      <c r="B102" s="19"/>
      <c r="C102" s="19"/>
      <c r="D102" s="19"/>
      <c r="E102" s="12"/>
    </row>
    <row r="103" spans="1:9">
      <c r="A103" s="12" t="s">
        <v>161</v>
      </c>
      <c r="B103" s="12"/>
      <c r="C103" s="12"/>
      <c r="D103" s="12"/>
      <c r="E103" s="46">
        <v>0</v>
      </c>
    </row>
    <row r="104" spans="1:9" ht="5.45" customHeight="1"/>
    <row r="105" spans="1:9">
      <c r="A105" s="12" t="s">
        <v>162</v>
      </c>
      <c r="B105" s="12"/>
      <c r="C105" s="12"/>
      <c r="D105" s="12"/>
      <c r="E105" s="46">
        <v>0</v>
      </c>
    </row>
    <row r="106" spans="1:9" ht="6.95" customHeight="1"/>
    <row r="107" spans="1:9">
      <c r="A107" s="12" t="s">
        <v>163</v>
      </c>
      <c r="B107" s="12"/>
      <c r="C107" s="12"/>
      <c r="D107" s="12"/>
      <c r="E107" s="46">
        <v>0</v>
      </c>
    </row>
    <row r="108" spans="1:9" ht="6" customHeight="1"/>
    <row r="109" spans="1:9">
      <c r="A109" s="12" t="s">
        <v>164</v>
      </c>
      <c r="B109" s="12"/>
      <c r="C109" s="12"/>
      <c r="D109" s="12"/>
      <c r="E109" s="67">
        <v>0</v>
      </c>
      <c r="I109" t="s">
        <v>165</v>
      </c>
    </row>
    <row r="110" spans="1:9" ht="4.5" customHeight="1"/>
    <row r="111" spans="1:9">
      <c r="A111" s="12" t="s">
        <v>166</v>
      </c>
      <c r="B111" s="12"/>
      <c r="C111" s="12"/>
      <c r="D111" s="12"/>
      <c r="E111" s="67">
        <v>0</v>
      </c>
      <c r="I111" t="s">
        <v>167</v>
      </c>
    </row>
    <row r="112" spans="1:9" ht="4.5" customHeight="1"/>
    <row r="113" spans="1:9">
      <c r="A113" s="12" t="s">
        <v>168</v>
      </c>
      <c r="B113" s="12"/>
      <c r="C113" s="12"/>
      <c r="D113" s="12"/>
      <c r="E113" s="67">
        <v>0</v>
      </c>
      <c r="I113" t="s">
        <v>169</v>
      </c>
    </row>
    <row r="114" spans="1:9" ht="6.95" customHeight="1"/>
    <row r="115" spans="1:9">
      <c r="A115" s="12" t="s">
        <v>170</v>
      </c>
      <c r="B115" s="12"/>
      <c r="C115" s="12"/>
      <c r="D115" s="12"/>
      <c r="E115" s="46">
        <v>0</v>
      </c>
    </row>
    <row r="116" spans="1:9" ht="6" customHeight="1"/>
    <row r="117" spans="1:9">
      <c r="A117" s="12" t="s">
        <v>171</v>
      </c>
      <c r="B117" s="12"/>
      <c r="C117" s="12"/>
      <c r="D117" s="12"/>
      <c r="E117" s="63">
        <v>0</v>
      </c>
    </row>
    <row r="118" spans="1:9" ht="6" customHeight="1"/>
    <row r="119" spans="1:9">
      <c r="A119" s="12" t="s">
        <v>172</v>
      </c>
      <c r="B119" s="12"/>
      <c r="C119" s="12"/>
      <c r="D119" s="12"/>
      <c r="E119" s="46">
        <v>0</v>
      </c>
    </row>
    <row r="120" spans="1:9" ht="5.45" customHeight="1"/>
    <row r="121" spans="1:9">
      <c r="A121" s="12" t="s">
        <v>173</v>
      </c>
      <c r="B121" s="12"/>
      <c r="C121" s="12"/>
      <c r="D121" s="12"/>
      <c r="E121" s="63">
        <v>0</v>
      </c>
    </row>
    <row r="122" spans="1:9" ht="6" customHeight="1"/>
    <row r="123" spans="1:9">
      <c r="A123" s="12" t="s">
        <v>174</v>
      </c>
      <c r="B123" s="12"/>
      <c r="C123" s="12"/>
      <c r="D123" s="12"/>
      <c r="E123" s="46">
        <v>0</v>
      </c>
    </row>
    <row r="124" spans="1:9" ht="6.95" customHeight="1"/>
    <row r="125" spans="1:9">
      <c r="A125" s="12" t="s">
        <v>175</v>
      </c>
      <c r="B125" s="12"/>
      <c r="C125" s="12"/>
      <c r="D125" s="12"/>
      <c r="E125" s="63">
        <v>0</v>
      </c>
    </row>
    <row r="126" spans="1:9">
      <c r="E126" s="77"/>
    </row>
    <row r="127" spans="1:9">
      <c r="A127" s="78" t="s">
        <v>176</v>
      </c>
      <c r="B127" s="12"/>
      <c r="C127" s="12"/>
      <c r="D127" s="12"/>
      <c r="E127" s="12"/>
      <c r="F127" s="12"/>
      <c r="G127" s="12"/>
      <c r="H127" s="12"/>
    </row>
    <row r="128" spans="1:9">
      <c r="G128" s="64" t="s">
        <v>177</v>
      </c>
    </row>
    <row r="129" spans="1:8">
      <c r="A129" s="1"/>
      <c r="B129" s="28"/>
      <c r="C129" s="28"/>
      <c r="D129" s="28"/>
      <c r="E129" s="4" t="s">
        <v>178</v>
      </c>
      <c r="G129" s="65" t="s">
        <v>179</v>
      </c>
      <c r="H129" s="4" t="s">
        <v>180</v>
      </c>
    </row>
    <row r="130" spans="1:8">
      <c r="A130" t="s">
        <v>181</v>
      </c>
      <c r="E130" s="70">
        <f>+E96</f>
        <v>0</v>
      </c>
      <c r="G130" s="71">
        <f>+E103</f>
        <v>0</v>
      </c>
      <c r="H130" s="68">
        <f>+E130*G130</f>
        <v>0</v>
      </c>
    </row>
    <row r="131" spans="1:8">
      <c r="A131" t="s">
        <v>182</v>
      </c>
      <c r="E131" s="70">
        <f>+E96</f>
        <v>0</v>
      </c>
      <c r="G131" s="47" t="s">
        <v>183</v>
      </c>
      <c r="H131" s="58">
        <f>+E109</f>
        <v>0</v>
      </c>
    </row>
    <row r="132" spans="1:8">
      <c r="E132" s="48"/>
      <c r="H132" s="83">
        <f>SUM(H130:H131)</f>
        <v>0</v>
      </c>
    </row>
    <row r="133" spans="1:8">
      <c r="E133" s="72" t="s">
        <v>184</v>
      </c>
      <c r="G133" s="4" t="s">
        <v>185</v>
      </c>
    </row>
    <row r="134" spans="1:8">
      <c r="A134" t="s">
        <v>186</v>
      </c>
      <c r="E134" s="71">
        <f>+E115</f>
        <v>0</v>
      </c>
      <c r="G134" s="84">
        <f>+E117</f>
        <v>0</v>
      </c>
      <c r="H134" s="75">
        <f>+E134*G134</f>
        <v>0</v>
      </c>
    </row>
    <row r="135" spans="1:8" ht="15" thickBot="1">
      <c r="A135" t="s">
        <v>187</v>
      </c>
      <c r="E135" s="48"/>
      <c r="H135" s="76">
        <f>+H132+H134</f>
        <v>0</v>
      </c>
    </row>
    <row r="136" spans="1:8" ht="6.6" customHeight="1" thickTop="1">
      <c r="E136" s="48"/>
      <c r="H136" s="50"/>
    </row>
    <row r="137" spans="1:8">
      <c r="E137" s="48"/>
      <c r="G137" s="47" t="s">
        <v>177</v>
      </c>
      <c r="H137" s="47"/>
    </row>
    <row r="138" spans="1:8">
      <c r="E138" s="72" t="s">
        <v>178</v>
      </c>
      <c r="G138" s="4" t="s">
        <v>179</v>
      </c>
      <c r="H138" s="4" t="s">
        <v>180</v>
      </c>
    </row>
    <row r="139" spans="1:8">
      <c r="A139" t="s">
        <v>188</v>
      </c>
      <c r="E139" s="79">
        <f>+E98</f>
        <v>0</v>
      </c>
      <c r="G139" s="71">
        <v>0</v>
      </c>
      <c r="H139" s="68">
        <f>+E139*G139</f>
        <v>0</v>
      </c>
    </row>
    <row r="140" spans="1:8">
      <c r="A140" t="s">
        <v>189</v>
      </c>
      <c r="E140" s="79">
        <f>+E98</f>
        <v>0</v>
      </c>
      <c r="G140" s="47" t="s">
        <v>183</v>
      </c>
      <c r="H140" s="80">
        <f>+E111</f>
        <v>0</v>
      </c>
    </row>
    <row r="141" spans="1:8">
      <c r="H141" s="82">
        <f>SUM(H139:H140)</f>
        <v>0</v>
      </c>
    </row>
    <row r="142" spans="1:8">
      <c r="E142" s="4" t="s">
        <v>184</v>
      </c>
      <c r="F142" s="47"/>
      <c r="G142" s="4" t="s">
        <v>185</v>
      </c>
      <c r="H142" s="47"/>
    </row>
    <row r="143" spans="1:8">
      <c r="A143" t="s">
        <v>190</v>
      </c>
      <c r="E143" s="25">
        <f>+E115</f>
        <v>0</v>
      </c>
      <c r="G143" s="84">
        <f>+E121</f>
        <v>0</v>
      </c>
      <c r="H143" s="75">
        <f>+E143*G143</f>
        <v>0</v>
      </c>
    </row>
    <row r="144" spans="1:8" ht="15" thickBot="1">
      <c r="A144" t="s">
        <v>191</v>
      </c>
      <c r="H144" s="85">
        <f>+H141+H143</f>
        <v>0</v>
      </c>
    </row>
    <row r="145" spans="1:8" ht="6.95" customHeight="1"/>
    <row r="146" spans="1:8">
      <c r="E146" s="48"/>
      <c r="G146" s="47" t="s">
        <v>177</v>
      </c>
      <c r="H146" s="47"/>
    </row>
    <row r="147" spans="1:8">
      <c r="E147" s="72" t="s">
        <v>178</v>
      </c>
      <c r="G147" s="4" t="s">
        <v>179</v>
      </c>
      <c r="H147" s="4" t="s">
        <v>180</v>
      </c>
    </row>
    <row r="148" spans="1:8">
      <c r="A148" t="s">
        <v>192</v>
      </c>
      <c r="E148" s="79">
        <f>+E100</f>
        <v>0</v>
      </c>
      <c r="G148" s="25">
        <f>+E107</f>
        <v>0</v>
      </c>
      <c r="H148" s="68">
        <f>+E148*G148</f>
        <v>0</v>
      </c>
    </row>
    <row r="149" spans="1:8">
      <c r="A149" t="s">
        <v>193</v>
      </c>
      <c r="E149" s="79">
        <f>+E100</f>
        <v>0</v>
      </c>
      <c r="G149" s="47" t="s">
        <v>183</v>
      </c>
      <c r="H149" s="58">
        <f>+E113</f>
        <v>0</v>
      </c>
    </row>
    <row r="150" spans="1:8">
      <c r="H150" s="68">
        <f>SUM(H148:H149)</f>
        <v>0</v>
      </c>
    </row>
    <row r="151" spans="1:8" ht="12.95" customHeight="1">
      <c r="E151" s="4" t="s">
        <v>184</v>
      </c>
      <c r="F151" s="47"/>
      <c r="G151" s="4" t="s">
        <v>185</v>
      </c>
    </row>
    <row r="152" spans="1:8">
      <c r="A152" t="s">
        <v>194</v>
      </c>
      <c r="E152" s="25">
        <f>+E123</f>
        <v>0</v>
      </c>
      <c r="G152" s="84">
        <f>+E125</f>
        <v>0</v>
      </c>
      <c r="H152" s="75">
        <f>+E152*G152</f>
        <v>0</v>
      </c>
    </row>
    <row r="153" spans="1:8" ht="15" thickBot="1">
      <c r="A153" t="s">
        <v>195</v>
      </c>
      <c r="H153" s="76">
        <f>+H150+H152</f>
        <v>0</v>
      </c>
    </row>
    <row r="154" spans="1:8" ht="15" thickTop="1"/>
    <row r="155" spans="1:8" ht="15.6">
      <c r="A155" s="3" t="s">
        <v>196</v>
      </c>
      <c r="B155" s="1"/>
      <c r="C155" s="1"/>
      <c r="D155" s="1"/>
      <c r="E155" s="1"/>
    </row>
    <row r="156" spans="1:8">
      <c r="A156" t="s">
        <v>197</v>
      </c>
      <c r="H156" s="25">
        <f>+H135</f>
        <v>0</v>
      </c>
    </row>
    <row r="157" spans="1:8">
      <c r="A157" t="s">
        <v>191</v>
      </c>
      <c r="H157" s="25">
        <f>+H144</f>
        <v>0</v>
      </c>
    </row>
    <row r="158" spans="1:8">
      <c r="A158" t="s">
        <v>195</v>
      </c>
      <c r="H158" s="58">
        <f>+H153</f>
        <v>0</v>
      </c>
    </row>
    <row r="159" spans="1:8" ht="16.149999999999999" thickBot="1">
      <c r="A159" s="3" t="s">
        <v>196</v>
      </c>
      <c r="H159" s="104">
        <f>SUM(H156:H158)</f>
        <v>0</v>
      </c>
    </row>
    <row r="160" spans="1:8" ht="15" thickTop="1"/>
    <row r="162" spans="1:5" ht="18">
      <c r="A162" s="19" t="s">
        <v>198</v>
      </c>
      <c r="B162" s="12"/>
      <c r="C162" s="12"/>
      <c r="D162" s="12"/>
      <c r="E162" s="12"/>
    </row>
    <row r="163" spans="1:5" ht="6" customHeight="1"/>
    <row r="164" spans="1:5">
      <c r="A164" s="12" t="s">
        <v>199</v>
      </c>
      <c r="B164" s="12"/>
      <c r="C164" s="12"/>
      <c r="D164" s="12"/>
      <c r="E164" s="46">
        <v>0</v>
      </c>
    </row>
    <row r="165" spans="1:5" ht="6.95" customHeight="1"/>
    <row r="166" spans="1:5">
      <c r="A166" s="12" t="s">
        <v>200</v>
      </c>
      <c r="B166" s="12"/>
      <c r="C166" s="12"/>
      <c r="D166" s="12"/>
      <c r="E166" s="46">
        <v>0</v>
      </c>
    </row>
    <row r="167" spans="1:5" ht="4.5" customHeight="1"/>
    <row r="168" spans="1:5">
      <c r="A168" s="12" t="s">
        <v>201</v>
      </c>
      <c r="B168" s="12"/>
      <c r="C168" s="12"/>
      <c r="D168" s="12"/>
      <c r="E168" s="46">
        <v>0</v>
      </c>
    </row>
    <row r="169" spans="1:5" ht="6" customHeight="1"/>
    <row r="170" spans="1:5">
      <c r="A170" s="12" t="s">
        <v>202</v>
      </c>
      <c r="B170" s="12"/>
      <c r="C170" s="12"/>
      <c r="D170" s="12"/>
      <c r="E170" s="46">
        <v>0</v>
      </c>
    </row>
    <row r="171" spans="1:5" ht="4.5" customHeight="1"/>
    <row r="172" spans="1:5">
      <c r="A172" s="12" t="s">
        <v>203</v>
      </c>
      <c r="B172" s="12"/>
      <c r="C172" s="12"/>
      <c r="D172" s="12"/>
      <c r="E172" s="46">
        <v>0</v>
      </c>
    </row>
    <row r="173" spans="1:5" ht="16.149999999999999" thickBot="1">
      <c r="A173" s="7" t="s">
        <v>204</v>
      </c>
      <c r="E173" s="104">
        <f>+E164+E166+E168+E170+E172</f>
        <v>0</v>
      </c>
    </row>
    <row r="174" spans="1:5" ht="15" thickTop="1"/>
  </sheetData>
  <pageMargins left="0.70866141732283472" right="0.70866141732283472" top="1.2598425196850394" bottom="0.74803149606299213" header="0.31496062992125984" footer="0.31496062992125984"/>
  <pageSetup orientation="portrait" r:id="rId1"/>
  <headerFooter>
    <oddHeader>&amp;LDowntown Toolkit
Head Lease
-Financial Template&amp;C&amp;G&amp;R&amp;A</oddHeader>
    <oddFooter>&amp;L© 2025 United Way Perth Huron. All rights reserved.&amp;R&amp;D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A006-A1D4-476E-AC2E-DF844A5A61E4}">
  <dimension ref="A1:H249"/>
  <sheetViews>
    <sheetView zoomScaleNormal="100" workbookViewId="0">
      <selection sqref="A1:XFD3"/>
    </sheetView>
  </sheetViews>
  <sheetFormatPr defaultRowHeight="14.45"/>
  <cols>
    <col min="2" max="2" width="15.5" customWidth="1"/>
    <col min="3" max="3" width="9.25" customWidth="1"/>
    <col min="4" max="4" width="1.125" customWidth="1"/>
    <col min="5" max="5" width="15.75" customWidth="1"/>
    <col min="6" max="6" width="12.875" customWidth="1"/>
    <col min="7" max="7" width="1.625" customWidth="1"/>
    <col min="8" max="8" width="11.625" customWidth="1"/>
  </cols>
  <sheetData>
    <row r="1" spans="1:8" ht="21">
      <c r="A1" s="42" t="s">
        <v>205</v>
      </c>
    </row>
    <row r="2" spans="1:8">
      <c r="H2" s="1"/>
    </row>
    <row r="3" spans="1:8" ht="18">
      <c r="A3" s="19" t="s">
        <v>206</v>
      </c>
      <c r="B3" s="19"/>
      <c r="C3" s="19"/>
      <c r="D3" s="19"/>
      <c r="E3" s="19"/>
      <c r="F3" s="19"/>
      <c r="H3" s="17" t="s">
        <v>19</v>
      </c>
    </row>
    <row r="4" spans="1:8" ht="18">
      <c r="A4" s="2" t="s">
        <v>207</v>
      </c>
      <c r="B4" s="43"/>
      <c r="C4" s="43"/>
      <c r="D4" s="43"/>
      <c r="F4" s="93">
        <f>+F83</f>
        <v>0</v>
      </c>
      <c r="H4" s="55" t="s">
        <v>208</v>
      </c>
    </row>
    <row r="5" spans="1:8" ht="18">
      <c r="A5" s="2" t="s">
        <v>209</v>
      </c>
      <c r="B5" s="43"/>
      <c r="C5" s="43"/>
      <c r="D5" s="43"/>
      <c r="F5" s="94">
        <f>+F168</f>
        <v>0</v>
      </c>
      <c r="H5" s="86" t="s">
        <v>210</v>
      </c>
    </row>
    <row r="6" spans="1:8" ht="18">
      <c r="A6" s="2" t="s">
        <v>211</v>
      </c>
      <c r="B6" s="43"/>
      <c r="C6" s="43"/>
      <c r="D6" s="43"/>
      <c r="F6" s="94">
        <f>+F213</f>
        <v>0</v>
      </c>
      <c r="H6" s="86" t="s">
        <v>212</v>
      </c>
    </row>
    <row r="7" spans="1:8" ht="18">
      <c r="A7" s="2" t="s">
        <v>213</v>
      </c>
      <c r="B7" s="43"/>
      <c r="C7" s="43"/>
      <c r="D7" s="43"/>
      <c r="F7" s="94">
        <f>+F224</f>
        <v>0</v>
      </c>
      <c r="H7" s="86" t="s">
        <v>214</v>
      </c>
    </row>
    <row r="8" spans="1:8" ht="18">
      <c r="A8" s="2" t="s">
        <v>215</v>
      </c>
      <c r="B8" s="43"/>
      <c r="C8" s="43"/>
      <c r="D8" s="43"/>
      <c r="F8" s="94">
        <f>+F243</f>
        <v>0</v>
      </c>
      <c r="H8" s="15" t="s">
        <v>216</v>
      </c>
    </row>
    <row r="9" spans="1:8" ht="8.4499999999999993" customHeight="1">
      <c r="F9" s="54"/>
    </row>
    <row r="10" spans="1:8" ht="18.600000000000001" thickBot="1">
      <c r="A10" s="2" t="s">
        <v>3</v>
      </c>
      <c r="F10" s="96">
        <f>SUM(F4:F8)</f>
        <v>0</v>
      </c>
    </row>
    <row r="11" spans="1:8" ht="18.600000000000001" thickTop="1">
      <c r="A11" s="2"/>
      <c r="F11" s="50"/>
      <c r="H11" s="17" t="s">
        <v>19</v>
      </c>
    </row>
    <row r="12" spans="1:8" ht="18">
      <c r="A12" s="2" t="s">
        <v>217</v>
      </c>
      <c r="F12" s="44" t="e">
        <f>+F44</f>
        <v>#DIV/0!</v>
      </c>
      <c r="H12" s="55" t="s">
        <v>218</v>
      </c>
    </row>
    <row r="13" spans="1:8" ht="18">
      <c r="A13" s="2" t="s">
        <v>219</v>
      </c>
      <c r="F13" s="45" t="e">
        <f>+F51</f>
        <v>#DIV/0!</v>
      </c>
      <c r="H13" s="15" t="s">
        <v>220</v>
      </c>
    </row>
    <row r="14" spans="1:8" ht="18.600000000000001" thickBot="1">
      <c r="A14" s="2" t="s">
        <v>3</v>
      </c>
      <c r="F14" s="87">
        <v>0</v>
      </c>
    </row>
    <row r="15" spans="1:8" ht="15" thickTop="1"/>
    <row r="16" spans="1:8" ht="18">
      <c r="A16" s="19" t="s">
        <v>221</v>
      </c>
      <c r="B16" s="12"/>
      <c r="C16" s="12"/>
      <c r="D16" s="12"/>
      <c r="E16" s="12"/>
      <c r="F16" s="12"/>
    </row>
    <row r="17" spans="1:6" ht="15.6">
      <c r="A17" s="38" t="s">
        <v>30</v>
      </c>
      <c r="B17" s="38"/>
      <c r="C17" s="38"/>
      <c r="D17" s="38"/>
      <c r="E17" s="38"/>
      <c r="F17" s="27"/>
    </row>
    <row r="18" spans="1:6" ht="6.95" customHeight="1">
      <c r="A18" s="31"/>
      <c r="B18" s="31"/>
      <c r="C18" s="31"/>
      <c r="D18" s="31"/>
      <c r="E18" s="31"/>
    </row>
    <row r="19" spans="1:6" ht="15.6">
      <c r="A19" s="38" t="s">
        <v>31</v>
      </c>
      <c r="B19" s="38"/>
      <c r="C19" s="38"/>
      <c r="D19" s="38"/>
      <c r="E19" s="38"/>
      <c r="F19" s="39"/>
    </row>
    <row r="20" spans="1:6" ht="5.45" customHeight="1">
      <c r="A20" s="31"/>
      <c r="B20" s="31"/>
      <c r="C20" s="31"/>
      <c r="D20" s="31"/>
      <c r="E20" s="31"/>
    </row>
    <row r="21" spans="1:6" ht="15.6">
      <c r="A21" s="38" t="s">
        <v>16</v>
      </c>
      <c r="B21" s="38"/>
      <c r="C21" s="38"/>
      <c r="D21" s="38"/>
      <c r="E21" s="38"/>
      <c r="F21" s="40"/>
    </row>
    <row r="22" spans="1:6" ht="15.6">
      <c r="A22" s="31"/>
      <c r="B22" s="31"/>
      <c r="C22" s="31"/>
      <c r="D22" s="31"/>
      <c r="E22" s="31"/>
    </row>
    <row r="24" spans="1:6" ht="18">
      <c r="A24" s="19" t="s">
        <v>222</v>
      </c>
      <c r="B24" s="12"/>
      <c r="C24" s="12"/>
      <c r="D24" s="12"/>
      <c r="E24" s="12"/>
      <c r="F24" s="12"/>
    </row>
    <row r="25" spans="1:6">
      <c r="A25" t="s">
        <v>223</v>
      </c>
      <c r="F25" s="88">
        <v>0</v>
      </c>
    </row>
    <row r="26" spans="1:6">
      <c r="A26" t="s">
        <v>224</v>
      </c>
      <c r="F26" s="89">
        <v>0</v>
      </c>
    </row>
    <row r="27" spans="1:6" ht="16.149999999999999" thickBot="1">
      <c r="A27" s="7" t="s">
        <v>225</v>
      </c>
      <c r="B27" s="7"/>
      <c r="C27" s="7"/>
      <c r="D27" s="7"/>
      <c r="E27" s="7"/>
      <c r="F27" s="135">
        <f>SUM(F25:F26)</f>
        <v>0</v>
      </c>
    </row>
    <row r="28" spans="1:6" ht="9" customHeight="1" thickTop="1">
      <c r="A28" s="7"/>
      <c r="B28" s="7"/>
      <c r="C28" s="7"/>
      <c r="D28" s="7"/>
      <c r="E28" s="7"/>
    </row>
    <row r="29" spans="1:6" ht="15.6">
      <c r="A29" t="s">
        <v>226</v>
      </c>
      <c r="B29" s="7"/>
      <c r="C29" s="7"/>
      <c r="D29" s="7"/>
      <c r="E29" s="7"/>
      <c r="F29" s="111">
        <f>+F25</f>
        <v>0</v>
      </c>
    </row>
    <row r="30" spans="1:6" ht="15.6">
      <c r="A30" s="8" t="s">
        <v>227</v>
      </c>
      <c r="B30" s="7"/>
      <c r="C30" s="7"/>
      <c r="D30" s="7"/>
      <c r="E30" s="7"/>
      <c r="F30" s="112">
        <f>+F27</f>
        <v>0</v>
      </c>
    </row>
    <row r="31" spans="1:6" ht="16.149999999999999" thickBot="1">
      <c r="A31" t="s">
        <v>228</v>
      </c>
      <c r="B31" s="7"/>
      <c r="C31" s="7"/>
      <c r="D31" s="7"/>
      <c r="E31" s="7"/>
      <c r="F31" s="90" t="e">
        <f>+F29/F30</f>
        <v>#DIV/0!</v>
      </c>
    </row>
    <row r="32" spans="1:6" ht="9" customHeight="1" thickTop="1">
      <c r="A32" s="8"/>
      <c r="B32" s="7"/>
      <c r="C32" s="7"/>
      <c r="D32" s="7"/>
      <c r="E32" s="7"/>
    </row>
    <row r="33" spans="1:8" ht="15.6">
      <c r="A33" t="s">
        <v>229</v>
      </c>
      <c r="B33" s="7"/>
      <c r="C33" s="7"/>
      <c r="D33" s="7"/>
      <c r="E33" s="7"/>
      <c r="F33" s="79">
        <f>+F26</f>
        <v>0</v>
      </c>
    </row>
    <row r="34" spans="1:8" ht="15.6">
      <c r="A34" s="8" t="s">
        <v>227</v>
      </c>
      <c r="B34" s="7"/>
      <c r="C34" s="7"/>
      <c r="D34" s="7"/>
      <c r="E34" s="7"/>
      <c r="F34" s="112">
        <f>+F27</f>
        <v>0</v>
      </c>
    </row>
    <row r="35" spans="1:8" ht="16.149999999999999" thickBot="1">
      <c r="A35" t="s">
        <v>230</v>
      </c>
      <c r="B35" s="7"/>
      <c r="C35" s="7"/>
      <c r="D35" s="7"/>
      <c r="E35" s="7"/>
      <c r="F35" s="113" t="e">
        <f>+F33/F34</f>
        <v>#DIV/0!</v>
      </c>
    </row>
    <row r="36" spans="1:8" ht="16.149999999999999" thickTop="1">
      <c r="A36" s="8"/>
      <c r="B36" s="7"/>
      <c r="C36" s="7"/>
      <c r="D36" s="7"/>
      <c r="E36" s="7"/>
    </row>
    <row r="37" spans="1:8" ht="15.6">
      <c r="A37" s="13" t="s">
        <v>231</v>
      </c>
      <c r="B37" s="13"/>
      <c r="C37" s="13"/>
      <c r="D37" s="13"/>
      <c r="E37" s="13"/>
      <c r="F37" s="12"/>
    </row>
    <row r="38" spans="1:8" ht="6.95" customHeight="1">
      <c r="A38" s="7"/>
      <c r="B38" s="7"/>
      <c r="C38" s="7"/>
      <c r="D38" s="7"/>
      <c r="E38" s="7"/>
    </row>
    <row r="39" spans="1:8" ht="15.6">
      <c r="A39" s="98" t="s">
        <v>232</v>
      </c>
      <c r="B39" s="13"/>
      <c r="C39" s="13"/>
      <c r="D39" s="13"/>
      <c r="E39" s="13"/>
      <c r="F39" s="12"/>
    </row>
    <row r="40" spans="1:8" ht="15.6">
      <c r="A40" t="s">
        <v>233</v>
      </c>
      <c r="B40" s="7"/>
      <c r="C40" s="7"/>
      <c r="D40" s="7"/>
      <c r="E40" s="7"/>
      <c r="F40" s="25">
        <f>+F10</f>
        <v>0</v>
      </c>
    </row>
    <row r="41" spans="1:8" ht="15.6">
      <c r="A41" t="s">
        <v>234</v>
      </c>
      <c r="B41" s="7"/>
      <c r="C41" s="7"/>
      <c r="D41" s="7"/>
      <c r="E41" s="7"/>
      <c r="F41" s="105" t="e">
        <f>+F31</f>
        <v>#DIV/0!</v>
      </c>
    </row>
    <row r="42" spans="1:8" ht="15.6">
      <c r="B42" s="7"/>
      <c r="C42" s="7"/>
      <c r="D42" s="7"/>
      <c r="E42" s="7"/>
      <c r="F42" s="136" t="e">
        <f>+F40*F41</f>
        <v>#DIV/0!</v>
      </c>
    </row>
    <row r="43" spans="1:8" ht="15.6">
      <c r="A43" t="s">
        <v>235</v>
      </c>
      <c r="B43" s="7"/>
      <c r="C43" s="7"/>
      <c r="D43" s="7"/>
      <c r="E43" s="7"/>
      <c r="F43" s="25">
        <f>+F202</f>
        <v>0</v>
      </c>
    </row>
    <row r="44" spans="1:8" ht="16.149999999999999" thickBot="1">
      <c r="A44" s="54" t="s">
        <v>236</v>
      </c>
      <c r="B44" s="7"/>
      <c r="C44" s="7"/>
      <c r="D44" s="7"/>
      <c r="E44" s="7"/>
      <c r="F44" s="114" t="e">
        <f>+F40*F41</f>
        <v>#DIV/0!</v>
      </c>
      <c r="H44" s="47" t="s">
        <v>237</v>
      </c>
    </row>
    <row r="45" spans="1:8" ht="6.6" customHeight="1" thickTop="1">
      <c r="B45" s="7"/>
      <c r="C45" s="7"/>
      <c r="D45" s="7"/>
      <c r="E45" s="7"/>
    </row>
    <row r="46" spans="1:8" ht="15.6">
      <c r="A46" s="98" t="s">
        <v>238</v>
      </c>
      <c r="B46" s="13"/>
      <c r="C46" s="13"/>
      <c r="D46" s="13"/>
      <c r="E46" s="13"/>
      <c r="F46" s="12"/>
    </row>
    <row r="47" spans="1:8" ht="15.6">
      <c r="A47" t="s">
        <v>239</v>
      </c>
      <c r="B47" s="7"/>
      <c r="C47" s="7"/>
      <c r="D47" s="7"/>
      <c r="E47" s="7"/>
      <c r="F47" s="25">
        <f>+F10</f>
        <v>0</v>
      </c>
    </row>
    <row r="48" spans="1:8" ht="15.6">
      <c r="A48" t="s">
        <v>240</v>
      </c>
      <c r="B48" s="7"/>
      <c r="C48" s="7"/>
      <c r="D48" s="7"/>
      <c r="E48" s="7"/>
      <c r="F48" s="105" t="e">
        <f>+F35</f>
        <v>#DIV/0!</v>
      </c>
    </row>
    <row r="49" spans="1:8" ht="15.6">
      <c r="B49" s="7"/>
      <c r="C49" s="7"/>
      <c r="D49" s="7"/>
      <c r="E49" s="7"/>
      <c r="F49" s="136" t="e">
        <f>+F47*F48</f>
        <v>#DIV/0!</v>
      </c>
    </row>
    <row r="50" spans="1:8" ht="15.6">
      <c r="A50" t="s">
        <v>241</v>
      </c>
      <c r="B50" s="7"/>
      <c r="C50" s="7"/>
      <c r="D50" s="7"/>
      <c r="E50" s="7"/>
      <c r="F50" s="25">
        <f>+F208</f>
        <v>0</v>
      </c>
    </row>
    <row r="51" spans="1:8" ht="16.149999999999999" thickBot="1">
      <c r="A51" s="54" t="s">
        <v>242</v>
      </c>
      <c r="B51" s="7"/>
      <c r="C51" s="7"/>
      <c r="D51" s="7"/>
      <c r="E51" s="7"/>
      <c r="F51" s="114" t="e">
        <f>+F47*F48</f>
        <v>#DIV/0!</v>
      </c>
      <c r="H51" s="47" t="s">
        <v>243</v>
      </c>
    </row>
    <row r="52" spans="1:8" ht="16.149999999999999" thickTop="1">
      <c r="B52" s="7"/>
      <c r="C52" s="7"/>
      <c r="D52" s="7"/>
      <c r="E52" s="7"/>
      <c r="F52" s="109"/>
    </row>
    <row r="53" spans="1:8" ht="15.6">
      <c r="A53" t="s">
        <v>244</v>
      </c>
      <c r="B53" s="7"/>
      <c r="C53" s="7"/>
      <c r="D53" s="7"/>
      <c r="E53" s="7"/>
      <c r="F53" s="111">
        <v>0</v>
      </c>
    </row>
    <row r="54" spans="1:8" ht="15.6">
      <c r="A54" t="s">
        <v>245</v>
      </c>
      <c r="B54" s="7"/>
      <c r="C54" s="7"/>
      <c r="D54" s="7"/>
      <c r="E54" s="7"/>
      <c r="F54" s="80">
        <f>+F26</f>
        <v>0</v>
      </c>
    </row>
    <row r="55" spans="1:8" ht="15.6">
      <c r="A55" t="s">
        <v>246</v>
      </c>
      <c r="B55" s="7"/>
      <c r="C55" s="7"/>
      <c r="D55" s="7"/>
      <c r="E55" s="7"/>
      <c r="F55" s="117" t="e">
        <f>+F53/F54</f>
        <v>#DIV/0!</v>
      </c>
    </row>
    <row r="56" spans="1:8" ht="15.6">
      <c r="A56" t="s">
        <v>247</v>
      </c>
      <c r="B56" s="7"/>
      <c r="C56" s="7"/>
      <c r="D56" s="7"/>
      <c r="E56" s="7"/>
      <c r="F56" s="80" t="e">
        <f>+F51</f>
        <v>#DIV/0!</v>
      </c>
    </row>
    <row r="57" spans="1:8" ht="7.5" customHeight="1">
      <c r="B57" s="7"/>
      <c r="C57" s="7"/>
      <c r="D57" s="7"/>
      <c r="E57" s="7"/>
      <c r="F57" s="109"/>
    </row>
    <row r="58" spans="1:8" ht="16.149999999999999" thickBot="1">
      <c r="A58" s="12" t="s">
        <v>248</v>
      </c>
      <c r="B58" s="13"/>
      <c r="C58" s="13"/>
      <c r="D58" s="13"/>
      <c r="E58" s="13"/>
      <c r="F58" s="115" t="e">
        <f>+F55*F56</f>
        <v>#DIV/0!</v>
      </c>
      <c r="H58" s="47" t="s">
        <v>249</v>
      </c>
    </row>
    <row r="59" spans="1:8" ht="10.5" customHeight="1" thickTop="1">
      <c r="B59" s="7"/>
      <c r="C59" s="7"/>
      <c r="D59" s="7"/>
      <c r="E59" s="7"/>
      <c r="F59" s="109"/>
    </row>
    <row r="60" spans="1:8" ht="15.6">
      <c r="A60" t="s">
        <v>250</v>
      </c>
      <c r="B60" s="7"/>
      <c r="C60" s="7"/>
      <c r="D60" s="7"/>
      <c r="E60" s="7"/>
      <c r="F60" s="137">
        <v>0</v>
      </c>
    </row>
    <row r="61" spans="1:8" ht="15.6">
      <c r="A61" t="s">
        <v>245</v>
      </c>
      <c r="B61" s="7"/>
      <c r="C61" s="7"/>
      <c r="D61" s="7"/>
      <c r="E61" s="7"/>
      <c r="F61" s="80">
        <f>+F26</f>
        <v>0</v>
      </c>
    </row>
    <row r="62" spans="1:8" ht="15.6">
      <c r="A62" t="s">
        <v>251</v>
      </c>
      <c r="B62" s="7"/>
      <c r="C62" s="7"/>
      <c r="D62" s="7"/>
      <c r="E62" s="7"/>
      <c r="F62" s="118" t="e">
        <f>+F60/F61</f>
        <v>#DIV/0!</v>
      </c>
    </row>
    <row r="63" spans="1:8" ht="15.6">
      <c r="A63" t="s">
        <v>247</v>
      </c>
      <c r="B63" s="7"/>
      <c r="C63" s="7"/>
      <c r="D63" s="7"/>
      <c r="E63" s="7"/>
      <c r="F63" s="116" t="e">
        <f>+F51</f>
        <v>#DIV/0!</v>
      </c>
    </row>
    <row r="64" spans="1:8" ht="6" customHeight="1">
      <c r="B64" s="7"/>
      <c r="C64" s="7"/>
      <c r="D64" s="7"/>
      <c r="E64" s="7"/>
      <c r="F64" s="109"/>
    </row>
    <row r="65" spans="1:8" ht="16.149999999999999" thickBot="1">
      <c r="A65" s="12" t="s">
        <v>252</v>
      </c>
      <c r="B65" s="13"/>
      <c r="C65" s="13"/>
      <c r="D65" s="13"/>
      <c r="E65" s="13"/>
      <c r="F65" s="115" t="e">
        <f>+F62*F63</f>
        <v>#DIV/0!</v>
      </c>
      <c r="H65" s="47" t="s">
        <v>253</v>
      </c>
    </row>
    <row r="66" spans="1:8" ht="7.5" customHeight="1" thickTop="1">
      <c r="B66" s="7"/>
      <c r="C66" s="7"/>
      <c r="D66" s="7"/>
      <c r="E66" s="7"/>
      <c r="F66" s="109"/>
    </row>
    <row r="67" spans="1:8" ht="15.6">
      <c r="A67" t="s">
        <v>254</v>
      </c>
      <c r="B67" s="7"/>
      <c r="C67" s="7"/>
      <c r="D67" s="7"/>
      <c r="E67" s="7"/>
      <c r="F67" s="137">
        <v>0</v>
      </c>
    </row>
    <row r="68" spans="1:8" ht="15.6">
      <c r="A68" t="s">
        <v>245</v>
      </c>
      <c r="B68" s="7"/>
      <c r="C68" s="7"/>
      <c r="D68" s="7"/>
      <c r="E68" s="7"/>
      <c r="F68" s="116">
        <f>+F26</f>
        <v>0</v>
      </c>
    </row>
    <row r="69" spans="1:8" ht="15.6">
      <c r="A69" t="s">
        <v>255</v>
      </c>
      <c r="B69" s="7"/>
      <c r="C69" s="7"/>
      <c r="D69" s="7"/>
      <c r="E69" s="7"/>
      <c r="F69" s="75" t="e">
        <f>+F67/F68</f>
        <v>#DIV/0!</v>
      </c>
    </row>
    <row r="70" spans="1:8" ht="15.6">
      <c r="A70" t="s">
        <v>247</v>
      </c>
      <c r="B70" s="7"/>
      <c r="C70" s="7"/>
      <c r="D70" s="7"/>
      <c r="E70" s="7"/>
      <c r="F70" s="116" t="e">
        <f>+F51</f>
        <v>#DIV/0!</v>
      </c>
    </row>
    <row r="71" spans="1:8" ht="5.45" customHeight="1">
      <c r="B71" s="7"/>
      <c r="C71" s="7"/>
      <c r="D71" s="7"/>
      <c r="E71" s="7"/>
      <c r="F71" s="109"/>
    </row>
    <row r="72" spans="1:8" ht="16.149999999999999" thickBot="1">
      <c r="A72" s="12" t="s">
        <v>256</v>
      </c>
      <c r="B72" s="13"/>
      <c r="C72" s="13"/>
      <c r="D72" s="13"/>
      <c r="E72" s="13"/>
      <c r="F72" s="115" t="e">
        <f>+F69*F70</f>
        <v>#DIV/0!</v>
      </c>
      <c r="H72" s="47" t="s">
        <v>257</v>
      </c>
    </row>
    <row r="73" spans="1:8" ht="16.149999999999999" thickTop="1">
      <c r="B73" s="7"/>
      <c r="C73" s="7"/>
      <c r="D73" s="7"/>
      <c r="E73" s="7"/>
    </row>
    <row r="74" spans="1:8" ht="15.6">
      <c r="A74" s="8"/>
      <c r="B74" s="7"/>
      <c r="C74" s="7"/>
      <c r="D74" s="7"/>
      <c r="E74" s="7"/>
    </row>
    <row r="75" spans="1:8" ht="18">
      <c r="A75" s="19" t="s">
        <v>258</v>
      </c>
      <c r="B75" s="12"/>
      <c r="C75" s="12"/>
      <c r="D75" s="12"/>
      <c r="E75" s="12"/>
      <c r="F75" s="12"/>
    </row>
    <row r="76" spans="1:8">
      <c r="A76" t="s">
        <v>259</v>
      </c>
      <c r="F76" s="71">
        <v>0</v>
      </c>
    </row>
    <row r="77" spans="1:8">
      <c r="A77" t="s">
        <v>260</v>
      </c>
      <c r="F77" s="80">
        <v>0</v>
      </c>
    </row>
    <row r="78" spans="1:8" ht="15" thickBot="1">
      <c r="A78" t="s">
        <v>261</v>
      </c>
      <c r="F78" s="76">
        <f>SUM(F76:F77)</f>
        <v>0</v>
      </c>
    </row>
    <row r="79" spans="1:8" ht="5.45" customHeight="1" thickTop="1"/>
    <row r="80" spans="1:8">
      <c r="A80" s="28" t="s">
        <v>262</v>
      </c>
      <c r="B80" s="1"/>
      <c r="C80" s="1"/>
      <c r="D80" s="1"/>
      <c r="E80" s="1"/>
    </row>
    <row r="81" spans="1:6">
      <c r="A81" t="s">
        <v>261</v>
      </c>
      <c r="F81" s="25">
        <f>+F78</f>
        <v>0</v>
      </c>
    </row>
    <row r="82" spans="1:6">
      <c r="A82" t="s">
        <v>263</v>
      </c>
      <c r="F82" s="91">
        <v>0.02</v>
      </c>
    </row>
    <row r="83" spans="1:6" ht="16.149999999999999" thickBot="1">
      <c r="A83" s="7" t="s">
        <v>264</v>
      </c>
      <c r="B83" s="54"/>
      <c r="C83" s="54"/>
      <c r="D83" s="54"/>
      <c r="E83" s="54"/>
      <c r="F83" s="107">
        <f>+F81*0.02</f>
        <v>0</v>
      </c>
    </row>
    <row r="84" spans="1:6" ht="15" thickTop="1"/>
    <row r="85" spans="1:6">
      <c r="A85" t="s">
        <v>261</v>
      </c>
      <c r="F85" s="25">
        <f>+F78</f>
        <v>0</v>
      </c>
    </row>
    <row r="86" spans="1:6">
      <c r="A86" t="s">
        <v>265</v>
      </c>
      <c r="F86" s="92">
        <v>4.4999999999999998E-2</v>
      </c>
    </row>
    <row r="87" spans="1:6" ht="16.149999999999999" thickBot="1">
      <c r="A87" s="7" t="s">
        <v>266</v>
      </c>
      <c r="B87" s="54"/>
      <c r="C87" s="54"/>
      <c r="D87" s="54"/>
      <c r="E87" s="54"/>
      <c r="F87" s="107">
        <f>+F85*0.02</f>
        <v>0</v>
      </c>
    </row>
    <row r="88" spans="1:6" ht="15" thickTop="1"/>
    <row r="90" spans="1:6" ht="18">
      <c r="A90" s="19" t="s">
        <v>267</v>
      </c>
      <c r="B90" s="12"/>
      <c r="C90" s="12"/>
      <c r="D90" s="12"/>
      <c r="E90" s="12"/>
      <c r="F90" s="12"/>
    </row>
    <row r="91" spans="1:6" ht="6.6" customHeight="1">
      <c r="A91" s="19"/>
      <c r="B91" s="12"/>
      <c r="C91" s="12"/>
      <c r="D91" s="12"/>
      <c r="E91" s="12"/>
      <c r="F91" s="12"/>
    </row>
    <row r="92" spans="1:6">
      <c r="A92" s="98" t="s">
        <v>268</v>
      </c>
      <c r="B92" s="97"/>
      <c r="C92" s="97"/>
      <c r="D92" s="97"/>
      <c r="E92" s="97"/>
      <c r="F92" s="12"/>
    </row>
    <row r="93" spans="1:6" ht="6" customHeight="1">
      <c r="A93" s="78"/>
      <c r="B93" s="97"/>
      <c r="C93" s="97"/>
      <c r="D93" s="97"/>
      <c r="E93" s="97"/>
      <c r="F93" s="12"/>
    </row>
    <row r="94" spans="1:6">
      <c r="A94" s="12" t="s">
        <v>269</v>
      </c>
      <c r="B94" s="12"/>
      <c r="C94" s="12"/>
      <c r="D94" s="12"/>
      <c r="E94" s="12"/>
      <c r="F94" s="46">
        <v>0</v>
      </c>
    </row>
    <row r="95" spans="1:6" ht="5.45" customHeight="1"/>
    <row r="96" spans="1:6">
      <c r="A96" s="12" t="s">
        <v>270</v>
      </c>
      <c r="B96" s="12"/>
      <c r="C96" s="12"/>
      <c r="D96" s="12"/>
      <c r="E96" s="12"/>
      <c r="F96" s="46">
        <v>0</v>
      </c>
    </row>
    <row r="97" spans="1:6" ht="6.95" customHeight="1"/>
    <row r="98" spans="1:6">
      <c r="A98" s="12" t="s">
        <v>271</v>
      </c>
      <c r="B98" s="12"/>
      <c r="C98" s="12"/>
      <c r="D98" s="12"/>
      <c r="E98" s="12"/>
      <c r="F98" s="46">
        <v>0</v>
      </c>
    </row>
    <row r="99" spans="1:6" ht="6" customHeight="1"/>
    <row r="100" spans="1:6">
      <c r="A100" s="12" t="s">
        <v>272</v>
      </c>
      <c r="B100" s="12"/>
      <c r="C100" s="12"/>
      <c r="D100" s="12"/>
      <c r="E100" s="12"/>
      <c r="F100" s="27"/>
    </row>
    <row r="101" spans="1:6" ht="6.95" customHeight="1"/>
    <row r="102" spans="1:6">
      <c r="A102" s="12" t="s">
        <v>273</v>
      </c>
      <c r="B102" s="12"/>
      <c r="C102" s="12"/>
      <c r="D102" s="12"/>
      <c r="E102" s="12"/>
      <c r="F102" s="27"/>
    </row>
    <row r="103" spans="1:6" ht="6" customHeight="1"/>
    <row r="104" spans="1:6">
      <c r="A104" s="12" t="s">
        <v>274</v>
      </c>
      <c r="B104" s="12"/>
      <c r="C104" s="12"/>
      <c r="D104" s="12"/>
      <c r="E104" s="12"/>
      <c r="F104" s="27"/>
    </row>
    <row r="105" spans="1:6" ht="4.5" customHeight="1"/>
    <row r="106" spans="1:6">
      <c r="A106" s="12" t="s">
        <v>275</v>
      </c>
      <c r="B106" s="12"/>
      <c r="C106" s="12"/>
      <c r="D106" s="12"/>
      <c r="E106" s="12"/>
      <c r="F106" s="46">
        <v>0</v>
      </c>
    </row>
    <row r="108" spans="1:6">
      <c r="A108" s="98" t="s">
        <v>276</v>
      </c>
      <c r="B108" s="98"/>
      <c r="C108" s="98"/>
      <c r="D108" s="98"/>
      <c r="E108" s="98"/>
      <c r="F108" s="98"/>
    </row>
    <row r="109" spans="1:6" ht="6" customHeight="1">
      <c r="A109" s="99"/>
      <c r="B109" s="99"/>
      <c r="C109" s="99"/>
      <c r="D109" s="99"/>
      <c r="E109" s="99"/>
      <c r="F109" s="99"/>
    </row>
    <row r="110" spans="1:6">
      <c r="A110" s="12" t="s">
        <v>277</v>
      </c>
      <c r="B110" s="12"/>
      <c r="C110" s="12"/>
      <c r="D110" s="12"/>
      <c r="E110" s="12"/>
      <c r="F110" s="46">
        <v>0</v>
      </c>
    </row>
    <row r="111" spans="1:6" ht="4.5" customHeight="1"/>
    <row r="112" spans="1:6">
      <c r="A112" s="12" t="s">
        <v>278</v>
      </c>
      <c r="B112" s="12"/>
      <c r="C112" s="12"/>
      <c r="D112" s="12"/>
      <c r="E112" s="12"/>
      <c r="F112" s="46">
        <v>0</v>
      </c>
    </row>
    <row r="113" spans="1:6" ht="4.5" customHeight="1"/>
    <row r="114" spans="1:6">
      <c r="A114" s="12" t="s">
        <v>279</v>
      </c>
      <c r="B114" s="12"/>
      <c r="C114" s="12"/>
      <c r="D114" s="12"/>
      <c r="E114" s="12"/>
      <c r="F114" s="66">
        <v>0</v>
      </c>
    </row>
    <row r="115" spans="1:6" ht="3.95" customHeight="1"/>
    <row r="116" spans="1:6">
      <c r="A116" s="12" t="s">
        <v>280</v>
      </c>
      <c r="B116" s="12"/>
      <c r="C116" s="12"/>
      <c r="D116" s="12"/>
      <c r="E116" s="12"/>
      <c r="F116" s="66">
        <v>0</v>
      </c>
    </row>
    <row r="117" spans="1:6" ht="5.45" customHeight="1"/>
    <row r="118" spans="1:6">
      <c r="A118" s="12" t="s">
        <v>281</v>
      </c>
      <c r="B118" s="12"/>
      <c r="C118" s="12"/>
      <c r="D118" s="12"/>
      <c r="E118" s="12"/>
      <c r="F118" s="46">
        <v>0</v>
      </c>
    </row>
    <row r="119" spans="1:6" ht="6" customHeight="1"/>
    <row r="120" spans="1:6">
      <c r="A120" s="12" t="s">
        <v>282</v>
      </c>
      <c r="B120" s="12"/>
      <c r="C120" s="12"/>
      <c r="D120" s="12"/>
      <c r="E120" s="12"/>
      <c r="F120" s="46">
        <v>0</v>
      </c>
    </row>
    <row r="121" spans="1:6" ht="5.45" customHeight="1"/>
    <row r="122" spans="1:6">
      <c r="A122" s="12" t="s">
        <v>283</v>
      </c>
      <c r="B122" s="12"/>
      <c r="C122" s="12"/>
      <c r="D122" s="12"/>
      <c r="E122" s="12"/>
      <c r="F122" s="46">
        <v>0</v>
      </c>
    </row>
    <row r="123" spans="1:6" ht="6" customHeight="1"/>
    <row r="124" spans="1:6">
      <c r="A124" s="12" t="s">
        <v>284</v>
      </c>
      <c r="B124" s="12"/>
      <c r="C124" s="12"/>
      <c r="D124" s="12"/>
      <c r="E124" s="12"/>
      <c r="F124" s="66">
        <v>0</v>
      </c>
    </row>
    <row r="125" spans="1:6" ht="4.5" customHeight="1"/>
    <row r="126" spans="1:6">
      <c r="A126" s="12" t="s">
        <v>285</v>
      </c>
      <c r="B126" s="12"/>
      <c r="C126" s="12"/>
      <c r="D126" s="12"/>
      <c r="E126" s="12"/>
      <c r="F126" s="66">
        <v>0</v>
      </c>
    </row>
    <row r="127" spans="1:6" ht="6" customHeight="1"/>
    <row r="128" spans="1:6">
      <c r="A128" s="12" t="s">
        <v>286</v>
      </c>
      <c r="B128" s="12"/>
      <c r="C128" s="12"/>
      <c r="D128" s="12"/>
      <c r="E128" s="12"/>
      <c r="F128" s="46">
        <v>0</v>
      </c>
    </row>
    <row r="130" spans="1:6">
      <c r="A130" s="98" t="s">
        <v>287</v>
      </c>
      <c r="B130" s="12"/>
      <c r="C130" s="12"/>
      <c r="D130" s="12"/>
      <c r="E130" s="12"/>
      <c r="F130" s="12"/>
    </row>
    <row r="131" spans="1:6" ht="6.95" customHeight="1"/>
    <row r="132" spans="1:6">
      <c r="A132" s="12" t="s">
        <v>288</v>
      </c>
      <c r="B132" s="12"/>
      <c r="C132" s="12"/>
      <c r="D132" s="12"/>
      <c r="E132" s="12"/>
      <c r="F132" s="46">
        <v>0</v>
      </c>
    </row>
    <row r="133" spans="1:6" ht="6" customHeight="1"/>
    <row r="134" spans="1:6">
      <c r="A134" s="12" t="s">
        <v>289</v>
      </c>
      <c r="B134" s="12"/>
      <c r="C134" s="12"/>
      <c r="D134" s="12"/>
      <c r="E134" s="12"/>
      <c r="F134" s="46">
        <v>0</v>
      </c>
    </row>
    <row r="135" spans="1:6" ht="6.95" customHeight="1"/>
    <row r="136" spans="1:6">
      <c r="A136" s="12" t="s">
        <v>290</v>
      </c>
      <c r="B136" s="12"/>
      <c r="C136" s="12"/>
      <c r="D136" s="12"/>
      <c r="E136" s="12"/>
      <c r="F136" s="46">
        <v>0</v>
      </c>
    </row>
    <row r="137" spans="1:6" ht="6" customHeight="1"/>
    <row r="138" spans="1:6">
      <c r="A138" s="12" t="s">
        <v>291</v>
      </c>
      <c r="B138" s="12"/>
      <c r="C138" s="12"/>
      <c r="D138" s="12"/>
      <c r="E138" s="12"/>
      <c r="F138" s="46">
        <v>0</v>
      </c>
    </row>
    <row r="139" spans="1:6" ht="5.45" customHeight="1"/>
    <row r="140" spans="1:6">
      <c r="A140" s="12" t="s">
        <v>292</v>
      </c>
      <c r="B140" s="12"/>
      <c r="C140" s="12"/>
      <c r="D140" s="12"/>
      <c r="E140" s="12"/>
      <c r="F140" s="46">
        <v>0</v>
      </c>
    </row>
    <row r="141" spans="1:6" ht="6.95" customHeight="1"/>
    <row r="142" spans="1:6">
      <c r="A142" s="12" t="s">
        <v>293</v>
      </c>
      <c r="B142" s="12"/>
      <c r="C142" s="12"/>
      <c r="D142" s="12"/>
      <c r="E142" s="12"/>
      <c r="F142" s="46">
        <v>0</v>
      </c>
    </row>
    <row r="143" spans="1:6" ht="6" customHeight="1"/>
    <row r="144" spans="1:6" ht="16.149999999999999" thickBot="1">
      <c r="A144" s="7" t="s">
        <v>294</v>
      </c>
      <c r="F144" s="34">
        <f>+F132+F134+F136+F138+F140+F142</f>
        <v>0</v>
      </c>
    </row>
    <row r="145" spans="1:6" ht="16.149999999999999" thickTop="1">
      <c r="A145" s="7"/>
      <c r="F145" s="50"/>
    </row>
    <row r="146" spans="1:6">
      <c r="A146" s="78" t="s">
        <v>295</v>
      </c>
      <c r="B146" s="78"/>
      <c r="C146" s="78"/>
      <c r="D146" s="132"/>
      <c r="E146" s="78"/>
      <c r="F146" s="78"/>
    </row>
    <row r="147" spans="1:6" ht="15.6">
      <c r="A147" s="7"/>
      <c r="C147" s="100" t="s">
        <v>296</v>
      </c>
      <c r="D147" s="47"/>
      <c r="E147" s="100" t="s">
        <v>297</v>
      </c>
      <c r="F147" s="100" t="s">
        <v>298</v>
      </c>
    </row>
    <row r="148" spans="1:6">
      <c r="A148" t="s">
        <v>299</v>
      </c>
      <c r="C148" s="25">
        <f>+F94</f>
        <v>0</v>
      </c>
      <c r="D148" s="50"/>
      <c r="E148" s="70">
        <f>+F100</f>
        <v>0</v>
      </c>
      <c r="F148" s="101">
        <f t="shared" ref="F148:F150" si="0">+C148*E148</f>
        <v>0</v>
      </c>
    </row>
    <row r="149" spans="1:6">
      <c r="A149" t="s">
        <v>300</v>
      </c>
      <c r="C149" s="25">
        <f>+F96</f>
        <v>0</v>
      </c>
      <c r="D149" s="50"/>
      <c r="E149" s="70">
        <f>+F102</f>
        <v>0</v>
      </c>
      <c r="F149" s="101">
        <f t="shared" si="0"/>
        <v>0</v>
      </c>
    </row>
    <row r="150" spans="1:6">
      <c r="A150" t="s">
        <v>301</v>
      </c>
      <c r="C150" s="25">
        <f>+F98</f>
        <v>0</v>
      </c>
      <c r="D150" s="50"/>
      <c r="E150" s="70">
        <f>+F104</f>
        <v>0</v>
      </c>
      <c r="F150" s="101">
        <f t="shared" si="0"/>
        <v>0</v>
      </c>
    </row>
    <row r="151" spans="1:6">
      <c r="A151" t="s">
        <v>302</v>
      </c>
      <c r="C151" s="47" t="s">
        <v>303</v>
      </c>
      <c r="D151" s="47"/>
      <c r="E151" s="47" t="s">
        <v>303</v>
      </c>
      <c r="F151" s="58">
        <f>+F106</f>
        <v>0</v>
      </c>
    </row>
    <row r="152" spans="1:6" ht="16.149999999999999" thickBot="1">
      <c r="A152" s="7" t="s">
        <v>304</v>
      </c>
      <c r="F152" s="76">
        <f>SUM(F148:F151)</f>
        <v>0</v>
      </c>
    </row>
    <row r="153" spans="1:6" ht="9.6" customHeight="1" thickTop="1">
      <c r="A153" s="8"/>
      <c r="F153" s="50"/>
    </row>
    <row r="154" spans="1:6">
      <c r="A154" s="78" t="s">
        <v>305</v>
      </c>
      <c r="B154" s="78"/>
      <c r="C154" s="78"/>
      <c r="D154" s="78"/>
      <c r="E154" s="78"/>
      <c r="F154" s="78"/>
    </row>
    <row r="155" spans="1:6">
      <c r="C155" s="100" t="s">
        <v>296</v>
      </c>
      <c r="D155" s="133"/>
      <c r="E155" s="100" t="s">
        <v>297</v>
      </c>
      <c r="F155" s="100" t="s">
        <v>298</v>
      </c>
    </row>
    <row r="156" spans="1:6">
      <c r="A156" t="s">
        <v>306</v>
      </c>
      <c r="C156" s="25">
        <f>+F110</f>
        <v>0</v>
      </c>
      <c r="D156" s="50"/>
      <c r="E156" s="79">
        <f>+F114</f>
        <v>0</v>
      </c>
      <c r="F156" s="101">
        <f>+C156*E156</f>
        <v>0</v>
      </c>
    </row>
    <row r="157" spans="1:6">
      <c r="A157" t="s">
        <v>307</v>
      </c>
      <c r="C157" s="25">
        <f>+F112</f>
        <v>0</v>
      </c>
      <c r="D157" s="50"/>
      <c r="E157" s="79">
        <f>+F116</f>
        <v>0</v>
      </c>
      <c r="F157" s="101">
        <f t="shared" ref="F157:F159" si="1">+C157*E157</f>
        <v>0</v>
      </c>
    </row>
    <row r="158" spans="1:6">
      <c r="A158" t="s">
        <v>308</v>
      </c>
      <c r="C158" s="25">
        <f>+F120</f>
        <v>0</v>
      </c>
      <c r="D158" s="50"/>
      <c r="E158" s="79">
        <f>+F124</f>
        <v>0</v>
      </c>
      <c r="F158" s="101">
        <f t="shared" si="1"/>
        <v>0</v>
      </c>
    </row>
    <row r="159" spans="1:6">
      <c r="A159" t="s">
        <v>309</v>
      </c>
      <c r="C159" s="25">
        <f>+F122</f>
        <v>0</v>
      </c>
      <c r="D159" s="50"/>
      <c r="E159" s="79">
        <f>+F126</f>
        <v>0</v>
      </c>
      <c r="F159" s="101">
        <f t="shared" si="1"/>
        <v>0</v>
      </c>
    </row>
    <row r="160" spans="1:6">
      <c r="A160" t="s">
        <v>310</v>
      </c>
      <c r="C160" s="47" t="s">
        <v>303</v>
      </c>
      <c r="D160" s="47"/>
      <c r="E160" s="47" t="s">
        <v>303</v>
      </c>
      <c r="F160" s="25">
        <f>+F118</f>
        <v>0</v>
      </c>
    </row>
    <row r="161" spans="1:8">
      <c r="A161" t="s">
        <v>311</v>
      </c>
      <c r="C161" s="47" t="s">
        <v>183</v>
      </c>
      <c r="D161" s="47"/>
      <c r="E161" s="47" t="s">
        <v>183</v>
      </c>
      <c r="F161" s="58">
        <f>+F128</f>
        <v>0</v>
      </c>
    </row>
    <row r="162" spans="1:8" ht="16.149999999999999" thickBot="1">
      <c r="A162" s="7" t="s">
        <v>312</v>
      </c>
      <c r="F162" s="76">
        <f>SUM(F156:F161)</f>
        <v>0</v>
      </c>
    </row>
    <row r="163" spans="1:8" ht="9.6" customHeight="1" thickTop="1"/>
    <row r="164" spans="1:8" ht="15.6">
      <c r="A164" s="13" t="s">
        <v>313</v>
      </c>
      <c r="B164" s="13"/>
      <c r="C164" s="13"/>
      <c r="D164" s="13"/>
      <c r="E164" s="13"/>
      <c r="F164" s="12"/>
    </row>
    <row r="165" spans="1:8">
      <c r="A165" t="s">
        <v>314</v>
      </c>
      <c r="F165" s="25">
        <f>+F152</f>
        <v>0</v>
      </c>
    </row>
    <row r="166" spans="1:8">
      <c r="A166" t="s">
        <v>315</v>
      </c>
      <c r="F166" s="25">
        <f>+F162</f>
        <v>0</v>
      </c>
    </row>
    <row r="167" spans="1:8">
      <c r="A167" t="s">
        <v>316</v>
      </c>
      <c r="F167" s="58">
        <f>+F144</f>
        <v>0</v>
      </c>
    </row>
    <row r="168" spans="1:8" ht="15.6">
      <c r="A168" s="7" t="s">
        <v>313</v>
      </c>
      <c r="F168" s="73">
        <f>SUM(F165:F167)</f>
        <v>0</v>
      </c>
      <c r="H168" s="47" t="s">
        <v>317</v>
      </c>
    </row>
    <row r="171" spans="1:8" ht="18">
      <c r="A171" s="19" t="s">
        <v>318</v>
      </c>
      <c r="B171" s="12"/>
      <c r="C171" s="12"/>
      <c r="D171" s="12"/>
      <c r="E171" s="12"/>
      <c r="F171" s="12"/>
    </row>
    <row r="172" spans="1:8" ht="6.95" customHeight="1"/>
    <row r="173" spans="1:8">
      <c r="A173" s="12" t="s">
        <v>319</v>
      </c>
      <c r="B173" s="12"/>
      <c r="C173" s="12"/>
      <c r="D173" s="12"/>
      <c r="E173" s="12"/>
      <c r="F173" s="46">
        <v>0</v>
      </c>
    </row>
    <row r="174" spans="1:8" ht="6" customHeight="1">
      <c r="F174" s="51"/>
    </row>
    <row r="175" spans="1:8">
      <c r="A175" s="12" t="s">
        <v>320</v>
      </c>
      <c r="B175" s="12"/>
      <c r="C175" s="12"/>
      <c r="D175" s="12"/>
      <c r="E175" s="12"/>
      <c r="F175" s="81">
        <v>0</v>
      </c>
    </row>
    <row r="176" spans="1:8" ht="6.95" customHeight="1"/>
    <row r="177" spans="1:6">
      <c r="A177" s="12" t="s">
        <v>321</v>
      </c>
      <c r="B177" s="12"/>
      <c r="C177" s="12"/>
      <c r="D177" s="12"/>
      <c r="E177" s="12"/>
      <c r="F177" s="66">
        <v>0</v>
      </c>
    </row>
    <row r="178" spans="1:6" ht="5.45" customHeight="1"/>
    <row r="179" spans="1:6">
      <c r="A179" s="12" t="s">
        <v>322</v>
      </c>
      <c r="B179" s="12"/>
      <c r="C179" s="12"/>
      <c r="D179" s="12"/>
      <c r="E179" s="12"/>
      <c r="F179" s="66">
        <v>0</v>
      </c>
    </row>
    <row r="180" spans="1:6" ht="6" customHeight="1"/>
    <row r="181" spans="1:6">
      <c r="A181" s="12" t="s">
        <v>323</v>
      </c>
      <c r="B181" s="12"/>
      <c r="C181" s="12"/>
      <c r="D181" s="12"/>
      <c r="E181" s="12"/>
      <c r="F181" s="66">
        <v>0</v>
      </c>
    </row>
    <row r="182" spans="1:6" ht="6.95" customHeight="1"/>
    <row r="183" spans="1:6">
      <c r="A183" s="12" t="s">
        <v>324</v>
      </c>
      <c r="B183" s="12"/>
      <c r="C183" s="12"/>
      <c r="D183" s="12"/>
      <c r="E183" s="12"/>
      <c r="F183" s="66">
        <v>0</v>
      </c>
    </row>
    <row r="184" spans="1:6" ht="6" customHeight="1"/>
    <row r="185" spans="1:6">
      <c r="A185" s="12" t="s">
        <v>325</v>
      </c>
      <c r="B185" s="12"/>
      <c r="C185" s="12"/>
      <c r="D185" s="12"/>
      <c r="E185" s="12"/>
      <c r="F185" s="66">
        <v>0</v>
      </c>
    </row>
    <row r="186" spans="1:6" ht="5.45" customHeight="1"/>
    <row r="187" spans="1:6">
      <c r="A187" s="12" t="s">
        <v>326</v>
      </c>
      <c r="B187" s="12"/>
      <c r="C187" s="12"/>
      <c r="D187" s="12"/>
      <c r="E187" s="12"/>
      <c r="F187" s="66">
        <v>0</v>
      </c>
    </row>
    <row r="188" spans="1:6" ht="5.0999999999999996" customHeight="1"/>
    <row r="189" spans="1:6">
      <c r="A189" s="28" t="s">
        <v>327</v>
      </c>
      <c r="B189" s="28"/>
      <c r="C189" s="28"/>
      <c r="D189" s="28"/>
      <c r="E189" s="28"/>
      <c r="F189" s="28"/>
    </row>
    <row r="190" spans="1:6">
      <c r="A190" t="s">
        <v>328</v>
      </c>
      <c r="F190" s="25">
        <f>+F173</f>
        <v>0</v>
      </c>
    </row>
    <row r="191" spans="1:6">
      <c r="A191" t="s">
        <v>329</v>
      </c>
      <c r="F191" s="58">
        <f>+F175</f>
        <v>0</v>
      </c>
    </row>
    <row r="192" spans="1:6" ht="15" thickBot="1">
      <c r="A192" t="s">
        <v>330</v>
      </c>
      <c r="F192" s="74">
        <f>SUM(F190:F191)</f>
        <v>0</v>
      </c>
    </row>
    <row r="193" spans="1:6" ht="7.5" customHeight="1" thickTop="1">
      <c r="F193" s="50"/>
    </row>
    <row r="194" spans="1:6">
      <c r="A194" s="12" t="s">
        <v>331</v>
      </c>
      <c r="B194" s="12"/>
      <c r="C194" s="12"/>
      <c r="D194" s="12"/>
      <c r="E194" s="12"/>
      <c r="F194" s="119">
        <v>0</v>
      </c>
    </row>
    <row r="195" spans="1:6" ht="5.45" customHeight="1">
      <c r="F195" s="50"/>
    </row>
    <row r="196" spans="1:6">
      <c r="A196" s="12" t="s">
        <v>332</v>
      </c>
      <c r="B196" s="12"/>
      <c r="C196" s="12"/>
      <c r="D196" s="12"/>
      <c r="E196" s="12"/>
      <c r="F196" s="46">
        <v>0</v>
      </c>
    </row>
    <row r="197" spans="1:6">
      <c r="F197" s="50"/>
    </row>
    <row r="198" spans="1:6">
      <c r="A198" s="78" t="s">
        <v>333</v>
      </c>
      <c r="B198" s="12"/>
      <c r="C198" s="12" t="s">
        <v>296</v>
      </c>
      <c r="D198" s="14"/>
      <c r="E198" s="12" t="s">
        <v>330</v>
      </c>
      <c r="F198" s="100" t="s">
        <v>334</v>
      </c>
    </row>
    <row r="199" spans="1:6">
      <c r="A199" t="s">
        <v>335</v>
      </c>
      <c r="C199" s="79">
        <v>0</v>
      </c>
      <c r="D199" s="110"/>
      <c r="E199" s="25">
        <f>+F194</f>
        <v>0</v>
      </c>
      <c r="F199" s="101">
        <f>+E199*C199</f>
        <v>0</v>
      </c>
    </row>
    <row r="200" spans="1:6">
      <c r="A200" t="s">
        <v>336</v>
      </c>
      <c r="C200" s="79">
        <f>+F179</f>
        <v>0</v>
      </c>
      <c r="D200" s="110"/>
      <c r="E200" s="25">
        <f>+F194</f>
        <v>0</v>
      </c>
      <c r="F200" s="101">
        <f t="shared" ref="F200:F201" si="2">+E200*C200</f>
        <v>0</v>
      </c>
    </row>
    <row r="201" spans="1:6">
      <c r="A201" t="s">
        <v>337</v>
      </c>
      <c r="C201" s="79">
        <f>+F181</f>
        <v>0</v>
      </c>
      <c r="D201" s="110"/>
      <c r="E201" s="25">
        <f>+F194</f>
        <v>0</v>
      </c>
      <c r="F201" s="75">
        <f t="shared" si="2"/>
        <v>0</v>
      </c>
    </row>
    <row r="202" spans="1:6" ht="16.149999999999999" thickBot="1">
      <c r="A202" s="54" t="s">
        <v>338</v>
      </c>
      <c r="B202" s="7"/>
      <c r="C202" s="7"/>
      <c r="D202" s="7"/>
      <c r="E202" s="7"/>
      <c r="F202" s="102">
        <f>SUM(F199:F201)</f>
        <v>0</v>
      </c>
    </row>
    <row r="203" spans="1:6" ht="9.6" customHeight="1" thickTop="1">
      <c r="A203" s="7"/>
      <c r="B203" s="7"/>
      <c r="C203" s="7"/>
      <c r="D203" s="7"/>
      <c r="E203" s="7"/>
      <c r="F203" s="120"/>
    </row>
    <row r="204" spans="1:6">
      <c r="A204" s="78" t="s">
        <v>339</v>
      </c>
      <c r="B204" s="12"/>
      <c r="C204" s="12" t="s">
        <v>296</v>
      </c>
      <c r="D204" s="14"/>
      <c r="E204" s="12" t="s">
        <v>330</v>
      </c>
      <c r="F204" s="100" t="s">
        <v>334</v>
      </c>
    </row>
    <row r="205" spans="1:6" ht="15.6">
      <c r="A205" t="s">
        <v>340</v>
      </c>
      <c r="B205" s="7"/>
      <c r="C205" s="121">
        <f>+F183</f>
        <v>0</v>
      </c>
      <c r="D205" s="134"/>
      <c r="E205" s="122">
        <f>+F196</f>
        <v>0</v>
      </c>
      <c r="F205" s="101">
        <f t="shared" ref="F205:F207" si="3">+E205*C205</f>
        <v>0</v>
      </c>
    </row>
    <row r="206" spans="1:6" ht="15.6">
      <c r="A206" t="s">
        <v>336</v>
      </c>
      <c r="B206" s="7"/>
      <c r="C206" s="121">
        <f>+F185</f>
        <v>0</v>
      </c>
      <c r="D206" s="134"/>
      <c r="E206" s="122">
        <f>+F196</f>
        <v>0</v>
      </c>
      <c r="F206" s="101">
        <f t="shared" si="3"/>
        <v>0</v>
      </c>
    </row>
    <row r="207" spans="1:6" ht="15.6">
      <c r="A207" t="s">
        <v>337</v>
      </c>
      <c r="B207" s="7"/>
      <c r="C207" s="121">
        <f>+F187</f>
        <v>0</v>
      </c>
      <c r="D207" s="134"/>
      <c r="E207" s="122">
        <f>+F196</f>
        <v>0</v>
      </c>
      <c r="F207" s="75">
        <f t="shared" si="3"/>
        <v>0</v>
      </c>
    </row>
    <row r="208" spans="1:6" ht="16.149999999999999" thickBot="1">
      <c r="A208" s="54" t="s">
        <v>341</v>
      </c>
      <c r="B208" s="7"/>
      <c r="C208" s="7"/>
      <c r="D208" s="7"/>
      <c r="E208" s="8"/>
      <c r="F208" s="102">
        <f>SUM(F205:F207)</f>
        <v>0</v>
      </c>
    </row>
    <row r="209" spans="1:8" ht="16.149999999999999" thickTop="1">
      <c r="A209" s="7"/>
      <c r="B209" s="7"/>
      <c r="C209" s="7"/>
      <c r="D209" s="7"/>
      <c r="E209" s="7"/>
      <c r="F209" s="120"/>
    </row>
    <row r="210" spans="1:8" ht="15.6">
      <c r="A210" s="13" t="s">
        <v>342</v>
      </c>
      <c r="B210" s="13"/>
      <c r="C210" s="13"/>
      <c r="D210" s="13"/>
      <c r="E210" s="13"/>
      <c r="F210" s="123"/>
    </row>
    <row r="211" spans="1:8" ht="15.6">
      <c r="A211" t="s">
        <v>343</v>
      </c>
      <c r="B211" s="7"/>
      <c r="C211" s="7"/>
      <c r="D211" s="7"/>
      <c r="E211" s="7"/>
      <c r="F211" s="124">
        <f>+F202</f>
        <v>0</v>
      </c>
    </row>
    <row r="212" spans="1:8" ht="15.6">
      <c r="A212" t="s">
        <v>344</v>
      </c>
      <c r="B212" s="7"/>
      <c r="C212" s="7"/>
      <c r="D212" s="7"/>
      <c r="E212" s="7"/>
      <c r="F212" s="125">
        <f>+F208</f>
        <v>0</v>
      </c>
    </row>
    <row r="213" spans="1:8" ht="16.149999999999999" thickBot="1">
      <c r="A213" s="7" t="s">
        <v>342</v>
      </c>
      <c r="B213" s="7"/>
      <c r="C213" s="7"/>
      <c r="D213" s="7"/>
      <c r="E213" s="7"/>
      <c r="F213" s="102">
        <f>SUM(F211:F212)</f>
        <v>0</v>
      </c>
      <c r="H213" s="47" t="s">
        <v>345</v>
      </c>
    </row>
    <row r="214" spans="1:8" ht="16.149999999999999" thickTop="1">
      <c r="B214" s="7"/>
      <c r="C214" s="7"/>
      <c r="D214" s="7"/>
      <c r="E214" s="7"/>
      <c r="F214" s="120"/>
    </row>
    <row r="215" spans="1:8" ht="15.6">
      <c r="B215" s="7"/>
      <c r="C215" s="7"/>
      <c r="D215" s="7"/>
      <c r="E215" s="7"/>
      <c r="F215" s="120"/>
    </row>
    <row r="216" spans="1:8" ht="18">
      <c r="A216" s="19" t="s">
        <v>346</v>
      </c>
      <c r="B216" s="12"/>
      <c r="C216" s="12"/>
      <c r="D216" s="12"/>
      <c r="E216" s="12"/>
      <c r="F216" s="12"/>
    </row>
    <row r="217" spans="1:8" ht="7.5" customHeight="1"/>
    <row r="218" spans="1:8">
      <c r="A218" s="12" t="s">
        <v>347</v>
      </c>
      <c r="B218" s="12"/>
      <c r="C218" s="12"/>
      <c r="D218" s="12"/>
      <c r="E218" s="12"/>
      <c r="F218" s="39"/>
    </row>
    <row r="219" spans="1:8" ht="3.95" customHeight="1"/>
    <row r="220" spans="1:8">
      <c r="A220" s="12" t="s">
        <v>348</v>
      </c>
      <c r="B220" s="12"/>
      <c r="C220" s="12"/>
      <c r="D220" s="12"/>
      <c r="E220" s="12"/>
      <c r="F220" s="39"/>
    </row>
    <row r="221" spans="1:8" ht="7.5" customHeight="1"/>
    <row r="222" spans="1:8">
      <c r="A222" t="s">
        <v>349</v>
      </c>
      <c r="F222" s="106">
        <f>+F218+F220</f>
        <v>0</v>
      </c>
    </row>
    <row r="223" spans="1:8">
      <c r="A223" t="s">
        <v>350</v>
      </c>
      <c r="F223" s="53">
        <v>1500</v>
      </c>
    </row>
    <row r="224" spans="1:8" ht="16.149999999999999" thickBot="1">
      <c r="A224" s="7" t="s">
        <v>351</v>
      </c>
      <c r="B224" s="54"/>
      <c r="C224" s="54"/>
      <c r="D224" s="54"/>
      <c r="E224" s="54"/>
      <c r="F224" s="107">
        <f>+F222*F223</f>
        <v>0</v>
      </c>
      <c r="H224" s="47" t="s">
        <v>352</v>
      </c>
    </row>
    <row r="225" spans="1:6" ht="15" thickTop="1"/>
    <row r="227" spans="1:6" ht="18">
      <c r="A227" s="19" t="s">
        <v>353</v>
      </c>
      <c r="B227" s="12"/>
      <c r="C227" s="12"/>
      <c r="D227" s="12"/>
      <c r="E227" s="12"/>
      <c r="F227" s="12"/>
    </row>
    <row r="228" spans="1:6" ht="7.5" customHeight="1"/>
    <row r="229" spans="1:6">
      <c r="A229" t="s">
        <v>354</v>
      </c>
      <c r="F229" s="71">
        <v>0</v>
      </c>
    </row>
    <row r="230" spans="1:6">
      <c r="A230" t="s">
        <v>355</v>
      </c>
      <c r="F230" s="80">
        <v>0</v>
      </c>
    </row>
    <row r="231" spans="1:6" ht="15" thickBot="1">
      <c r="A231" t="s">
        <v>356</v>
      </c>
      <c r="F231" s="76">
        <f>SUM(F229:F230)</f>
        <v>0</v>
      </c>
    </row>
    <row r="232" spans="1:6" ht="5.0999999999999996" customHeight="1" thickTop="1"/>
    <row r="233" spans="1:6">
      <c r="A233" s="12" t="s">
        <v>357</v>
      </c>
      <c r="B233" s="12"/>
      <c r="C233" s="12"/>
      <c r="D233" s="12"/>
      <c r="E233" s="12"/>
      <c r="F233" s="63">
        <v>0</v>
      </c>
    </row>
    <row r="234" spans="1:6" ht="4.5" customHeight="1"/>
    <row r="235" spans="1:6">
      <c r="A235" s="12" t="s">
        <v>358</v>
      </c>
      <c r="B235" s="12"/>
      <c r="C235" s="12"/>
      <c r="D235" s="12"/>
      <c r="E235" s="12"/>
      <c r="F235" s="46">
        <v>0</v>
      </c>
    </row>
    <row r="236" spans="1:6" ht="6" customHeight="1">
      <c r="F236" s="109"/>
    </row>
    <row r="237" spans="1:6">
      <c r="A237" s="12" t="s">
        <v>359</v>
      </c>
      <c r="B237" s="12"/>
      <c r="C237" s="12"/>
      <c r="D237" s="12"/>
      <c r="E237" s="12"/>
      <c r="F237" s="66">
        <v>0</v>
      </c>
    </row>
    <row r="239" spans="1:6">
      <c r="A239" s="28" t="s">
        <v>360</v>
      </c>
      <c r="B239" s="28"/>
      <c r="C239" s="28"/>
      <c r="D239" s="28"/>
      <c r="E239" s="28"/>
      <c r="F239" s="28"/>
    </row>
    <row r="240" spans="1:6">
      <c r="A240" s="78" t="s">
        <v>361</v>
      </c>
    </row>
    <row r="241" spans="1:8">
      <c r="A241" t="s">
        <v>362</v>
      </c>
      <c r="F241" s="25">
        <f>+F231</f>
        <v>0</v>
      </c>
    </row>
    <row r="242" spans="1:8">
      <c r="A242" t="s">
        <v>363</v>
      </c>
      <c r="F242" s="108">
        <f>+F233</f>
        <v>0</v>
      </c>
    </row>
    <row r="243" spans="1:8" ht="16.149999999999999" thickBot="1">
      <c r="A243" s="7" t="s">
        <v>364</v>
      </c>
      <c r="F243" s="32">
        <f>+F241*EF242</f>
        <v>0</v>
      </c>
      <c r="H243" s="47" t="s">
        <v>365</v>
      </c>
    </row>
    <row r="244" spans="1:8" ht="5.0999999999999996" customHeight="1" thickTop="1">
      <c r="H244" s="47"/>
    </row>
    <row r="245" spans="1:8">
      <c r="A245" s="28" t="s">
        <v>366</v>
      </c>
      <c r="H245" s="47"/>
    </row>
    <row r="246" spans="1:8">
      <c r="A246" t="s">
        <v>367</v>
      </c>
      <c r="F246" s="25">
        <f>+F235</f>
        <v>0</v>
      </c>
      <c r="H246" s="47"/>
    </row>
    <row r="247" spans="1:8">
      <c r="A247" t="s">
        <v>368</v>
      </c>
      <c r="F247" s="58">
        <f>+F237</f>
        <v>0</v>
      </c>
      <c r="H247" s="47"/>
    </row>
    <row r="248" spans="1:8" ht="16.149999999999999" thickBot="1">
      <c r="A248" s="7" t="s">
        <v>369</v>
      </c>
      <c r="F248" s="76">
        <f>+F246*F247</f>
        <v>0</v>
      </c>
      <c r="H248" s="47" t="s">
        <v>365</v>
      </c>
    </row>
    <row r="249" spans="1:8" ht="15" thickTop="1"/>
  </sheetData>
  <phoneticPr fontId="13" type="noConversion"/>
  <pageMargins left="0.70866141732283472" right="0.70866141732283472" top="1.2598425196850394" bottom="0.74803149606299213" header="0.31496062992125984" footer="0.31496062992125984"/>
  <pageSetup orientation="portrait" r:id="rId1"/>
  <headerFooter>
    <oddHeader>&amp;LDowntown Toolkit
Head Lease
-Financial Template&amp;C&amp;G&amp;R&amp;A</oddHeader>
    <oddFooter>&amp;L© 2025 United Way Perth Huron. All rights reserved.&amp;R&amp;D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8481-8D00-4AE9-ADA1-D5965D93B9B3}">
  <dimension ref="A1:J115"/>
  <sheetViews>
    <sheetView zoomScaleNormal="100" workbookViewId="0">
      <selection sqref="A1:XFD3"/>
    </sheetView>
  </sheetViews>
  <sheetFormatPr defaultRowHeight="14.45"/>
  <cols>
    <col min="2" max="2" width="10" customWidth="1"/>
    <col min="4" max="4" width="1.125" customWidth="1"/>
    <col min="5" max="5" width="17.875" customWidth="1"/>
    <col min="6" max="6" width="9.875" customWidth="1"/>
    <col min="7" max="7" width="2" customWidth="1"/>
  </cols>
  <sheetData>
    <row r="1" spans="1:6" ht="21">
      <c r="A1" s="42" t="s">
        <v>370</v>
      </c>
      <c r="B1" s="2"/>
      <c r="C1" s="2"/>
      <c r="D1" s="2"/>
    </row>
    <row r="3" spans="1:6" ht="18">
      <c r="A3" s="19" t="s">
        <v>371</v>
      </c>
      <c r="B3" s="12"/>
      <c r="C3" s="12"/>
      <c r="D3" s="12"/>
      <c r="E3" s="12"/>
      <c r="F3" s="12"/>
    </row>
    <row r="4" spans="1:6" ht="6.95" customHeight="1">
      <c r="A4" s="2"/>
    </row>
    <row r="5" spans="1:6">
      <c r="A5" s="12" t="s">
        <v>372</v>
      </c>
      <c r="B5" s="12"/>
      <c r="C5" s="12"/>
      <c r="D5" s="12"/>
      <c r="E5" s="12"/>
      <c r="F5" s="46">
        <v>0</v>
      </c>
    </row>
    <row r="6" spans="1:6" ht="4.5" customHeight="1"/>
    <row r="7" spans="1:6">
      <c r="A7" s="12" t="s">
        <v>373</v>
      </c>
      <c r="B7" s="12"/>
      <c r="C7" s="12"/>
      <c r="D7" s="12"/>
      <c r="E7" s="12"/>
      <c r="F7" s="46">
        <v>0</v>
      </c>
    </row>
    <row r="8" spans="1:6" ht="6" customHeight="1"/>
    <row r="9" spans="1:6">
      <c r="A9" s="12" t="s">
        <v>374</v>
      </c>
      <c r="B9" s="12"/>
      <c r="C9" s="12"/>
      <c r="D9" s="12"/>
      <c r="E9" s="12"/>
      <c r="F9" s="46">
        <v>0</v>
      </c>
    </row>
    <row r="10" spans="1:6" ht="5.45" customHeight="1"/>
    <row r="11" spans="1:6">
      <c r="A11" s="12" t="s">
        <v>375</v>
      </c>
      <c r="B11" s="12"/>
      <c r="C11" s="12"/>
      <c r="D11" s="12"/>
      <c r="E11" s="12"/>
      <c r="F11" s="46">
        <v>0</v>
      </c>
    </row>
    <row r="12" spans="1:6" ht="4.5" customHeight="1"/>
    <row r="13" spans="1:6">
      <c r="A13" s="12" t="s">
        <v>376</v>
      </c>
      <c r="B13" s="12"/>
      <c r="C13" s="12"/>
      <c r="D13" s="12"/>
      <c r="E13" s="12"/>
      <c r="F13" s="46">
        <v>0</v>
      </c>
    </row>
    <row r="14" spans="1:6" ht="6" customHeight="1"/>
    <row r="15" spans="1:6">
      <c r="A15" s="12" t="s">
        <v>377</v>
      </c>
      <c r="B15" s="12"/>
      <c r="C15" s="12"/>
      <c r="D15" s="12"/>
      <c r="E15" s="12"/>
      <c r="F15" s="46">
        <v>0</v>
      </c>
    </row>
    <row r="16" spans="1:6" ht="6" customHeight="1"/>
    <row r="17" spans="1:10">
      <c r="A17" s="12" t="s">
        <v>378</v>
      </c>
      <c r="B17" s="12"/>
      <c r="C17" s="12"/>
      <c r="D17" s="12"/>
      <c r="E17" s="12"/>
      <c r="F17" s="46">
        <v>0</v>
      </c>
    </row>
    <row r="18" spans="1:10" ht="6.95" customHeight="1"/>
    <row r="19" spans="1:10">
      <c r="A19" s="12" t="s">
        <v>379</v>
      </c>
      <c r="B19" s="12"/>
      <c r="C19" s="12"/>
      <c r="D19" s="12"/>
      <c r="E19" s="12"/>
      <c r="F19" s="46">
        <v>0</v>
      </c>
    </row>
    <row r="20" spans="1:10" ht="7.5" customHeight="1"/>
    <row r="21" spans="1:10" ht="18.600000000000001" thickBot="1">
      <c r="A21" s="2" t="s">
        <v>380</v>
      </c>
      <c r="F21" s="126">
        <f>+F5+F7+F9+F11+F13+F15+F17+F19</f>
        <v>0</v>
      </c>
    </row>
    <row r="22" spans="1:10" ht="15" thickTop="1"/>
    <row r="24" spans="1:10" ht="18">
      <c r="A24" s="19" t="s">
        <v>381</v>
      </c>
      <c r="B24" s="12"/>
      <c r="C24" s="12"/>
      <c r="D24" s="12"/>
      <c r="E24" s="12"/>
      <c r="F24" s="12"/>
      <c r="H24" s="17" t="s">
        <v>19</v>
      </c>
    </row>
    <row r="25" spans="1:10" ht="18">
      <c r="A25" s="2" t="s">
        <v>382</v>
      </c>
      <c r="B25" s="2"/>
      <c r="C25" s="2"/>
      <c r="D25" s="2"/>
      <c r="E25" s="2"/>
      <c r="F25" s="50">
        <f>+F80</f>
        <v>0</v>
      </c>
      <c r="H25" s="55" t="s">
        <v>383</v>
      </c>
    </row>
    <row r="26" spans="1:10" ht="18">
      <c r="A26" s="2" t="s">
        <v>384</v>
      </c>
      <c r="B26" s="2"/>
      <c r="C26" s="2"/>
      <c r="D26" s="2"/>
      <c r="E26" s="2"/>
      <c r="F26" s="50">
        <f>+F84</f>
        <v>0</v>
      </c>
      <c r="H26" s="86" t="s">
        <v>385</v>
      </c>
      <c r="J26" s="47"/>
    </row>
    <row r="27" spans="1:10" ht="18">
      <c r="A27" s="2" t="s">
        <v>386</v>
      </c>
      <c r="B27" s="2"/>
      <c r="C27" s="2"/>
      <c r="D27" s="2"/>
      <c r="E27" s="2"/>
      <c r="F27" s="52">
        <f>+F89</f>
        <v>0</v>
      </c>
      <c r="H27" s="15" t="s">
        <v>387</v>
      </c>
    </row>
    <row r="28" spans="1:10" ht="18.600000000000001" thickBot="1">
      <c r="A28" s="2" t="s">
        <v>388</v>
      </c>
      <c r="B28" s="2"/>
      <c r="C28" s="2"/>
      <c r="D28" s="2"/>
      <c r="E28" s="2"/>
      <c r="F28" s="74">
        <f>SUM(F25:F27)</f>
        <v>0</v>
      </c>
    </row>
    <row r="29" spans="1:10" ht="14.45" customHeight="1" thickTop="1">
      <c r="A29" s="54"/>
      <c r="B29" s="2"/>
      <c r="C29" s="2"/>
      <c r="D29" s="2"/>
      <c r="E29" s="2"/>
    </row>
    <row r="31" spans="1:10" ht="18">
      <c r="A31" s="19" t="s">
        <v>389</v>
      </c>
      <c r="B31" s="12"/>
      <c r="C31" s="12"/>
      <c r="D31" s="12"/>
      <c r="E31" s="12"/>
      <c r="F31" s="12"/>
      <c r="H31" s="17" t="s">
        <v>19</v>
      </c>
    </row>
    <row r="32" spans="1:10" ht="18">
      <c r="A32" s="2" t="s">
        <v>390</v>
      </c>
      <c r="F32" s="51">
        <f>+F100</f>
        <v>0</v>
      </c>
      <c r="H32" s="55" t="s">
        <v>391</v>
      </c>
    </row>
    <row r="33" spans="1:8" ht="18">
      <c r="A33" s="2" t="s">
        <v>392</v>
      </c>
      <c r="F33" s="51">
        <f>+F1087</f>
        <v>0</v>
      </c>
      <c r="H33" s="86" t="s">
        <v>393</v>
      </c>
    </row>
    <row r="34" spans="1:8" ht="18">
      <c r="A34" s="2" t="s">
        <v>394</v>
      </c>
      <c r="F34" s="45">
        <f>+F114</f>
        <v>0</v>
      </c>
      <c r="H34" s="15" t="s">
        <v>395</v>
      </c>
    </row>
    <row r="35" spans="1:8" ht="18.600000000000001" thickBot="1">
      <c r="A35" s="2" t="s">
        <v>396</v>
      </c>
      <c r="F35" s="74">
        <f>SUM(F32:F34)</f>
        <v>0</v>
      </c>
    </row>
    <row r="36" spans="1:8" ht="18.600000000000001" thickTop="1">
      <c r="A36" s="2"/>
      <c r="F36" s="50"/>
    </row>
    <row r="38" spans="1:8" ht="18.600000000000001" thickBot="1">
      <c r="A38" s="19" t="s">
        <v>397</v>
      </c>
      <c r="B38" s="12"/>
      <c r="C38" s="12"/>
      <c r="D38" s="12"/>
      <c r="E38" s="12"/>
      <c r="F38" s="10">
        <v>0</v>
      </c>
    </row>
    <row r="39" spans="1:8" ht="18.600000000000001" thickTop="1">
      <c r="A39" s="2"/>
      <c r="F39" s="109"/>
    </row>
    <row r="41" spans="1:8" ht="18">
      <c r="A41" s="19" t="s">
        <v>398</v>
      </c>
      <c r="B41" s="12"/>
      <c r="C41" s="12"/>
      <c r="D41" s="12"/>
      <c r="E41" s="12"/>
      <c r="F41" s="12"/>
    </row>
    <row r="42" spans="1:8" ht="5.0999999999999996" customHeight="1">
      <c r="A42" s="2"/>
    </row>
    <row r="43" spans="1:8">
      <c r="A43" s="12" t="s">
        <v>399</v>
      </c>
      <c r="B43" s="12"/>
      <c r="C43" s="12"/>
      <c r="D43" s="12"/>
      <c r="E43" s="12"/>
      <c r="F43" s="46">
        <v>0</v>
      </c>
    </row>
    <row r="44" spans="1:8" ht="6" customHeight="1"/>
    <row r="45" spans="1:8">
      <c r="A45" s="12" t="s">
        <v>400</v>
      </c>
      <c r="B45" s="12"/>
      <c r="C45" s="12"/>
      <c r="D45" s="12"/>
      <c r="E45" s="12"/>
      <c r="F45" s="63">
        <v>0</v>
      </c>
    </row>
    <row r="46" spans="1:8" ht="5.45" customHeight="1"/>
    <row r="47" spans="1:8">
      <c r="A47" s="12" t="s">
        <v>401</v>
      </c>
      <c r="B47" s="12"/>
      <c r="C47" s="12"/>
      <c r="D47" s="12"/>
      <c r="E47" s="12"/>
      <c r="F47" s="46">
        <v>0</v>
      </c>
    </row>
    <row r="48" spans="1:8" ht="5.45" customHeight="1"/>
    <row r="49" spans="1:6">
      <c r="A49" s="12" t="s">
        <v>402</v>
      </c>
      <c r="B49" s="12"/>
      <c r="C49" s="12"/>
      <c r="D49" s="12"/>
      <c r="E49" s="12"/>
      <c r="F49" s="63">
        <v>0</v>
      </c>
    </row>
    <row r="50" spans="1:6" ht="5.0999999999999996" customHeight="1"/>
    <row r="51" spans="1:6">
      <c r="A51" s="12" t="s">
        <v>403</v>
      </c>
      <c r="B51" s="12"/>
      <c r="C51" s="12"/>
      <c r="D51" s="12"/>
      <c r="E51" s="12"/>
      <c r="F51" s="46">
        <v>0</v>
      </c>
    </row>
    <row r="52" spans="1:6" ht="6" customHeight="1"/>
    <row r="53" spans="1:6">
      <c r="A53" s="12" t="s">
        <v>404</v>
      </c>
      <c r="B53" s="12"/>
      <c r="C53" s="12"/>
      <c r="D53" s="12"/>
      <c r="E53" s="12"/>
      <c r="F53" s="63">
        <v>0</v>
      </c>
    </row>
    <row r="54" spans="1:6" ht="5.45" customHeight="1"/>
    <row r="55" spans="1:6">
      <c r="A55" s="12" t="s">
        <v>405</v>
      </c>
      <c r="B55" s="12"/>
      <c r="C55" s="12"/>
      <c r="D55" s="12"/>
      <c r="E55" s="12"/>
      <c r="F55" s="46">
        <v>0</v>
      </c>
    </row>
    <row r="56" spans="1:6" ht="6" customHeight="1"/>
    <row r="57" spans="1:6">
      <c r="A57" s="12" t="s">
        <v>406</v>
      </c>
      <c r="B57" s="12"/>
      <c r="C57" s="12"/>
      <c r="D57" s="12"/>
      <c r="E57" s="12"/>
      <c r="F57" s="63">
        <v>0</v>
      </c>
    </row>
    <row r="58" spans="1:6" ht="5.45" customHeight="1"/>
    <row r="59" spans="1:6">
      <c r="A59" s="12" t="s">
        <v>407</v>
      </c>
      <c r="B59" s="12"/>
      <c r="C59" s="12"/>
      <c r="D59" s="12"/>
      <c r="E59" s="12"/>
      <c r="F59" s="46">
        <v>0</v>
      </c>
    </row>
    <row r="60" spans="1:6" ht="4.5" customHeight="1"/>
    <row r="61" spans="1:6">
      <c r="A61" s="12" t="s">
        <v>408</v>
      </c>
      <c r="B61" s="12"/>
      <c r="C61" s="12"/>
      <c r="D61" s="12"/>
      <c r="E61" s="12"/>
      <c r="F61" s="63">
        <v>0</v>
      </c>
    </row>
    <row r="62" spans="1:6" ht="7.5" customHeight="1"/>
    <row r="63" spans="1:6">
      <c r="A63" s="12" t="s">
        <v>409</v>
      </c>
      <c r="B63" s="12"/>
      <c r="C63" s="12"/>
      <c r="D63" s="12"/>
      <c r="E63" s="12"/>
      <c r="F63" s="46">
        <v>0</v>
      </c>
    </row>
    <row r="64" spans="1:6" ht="6" customHeight="1"/>
    <row r="65" spans="1:8">
      <c r="A65" s="12" t="s">
        <v>410</v>
      </c>
      <c r="B65" s="12"/>
      <c r="C65" s="12"/>
      <c r="D65" s="12"/>
      <c r="E65" s="12"/>
      <c r="F65" s="63">
        <v>0</v>
      </c>
    </row>
    <row r="66" spans="1:8" ht="6" customHeight="1"/>
    <row r="67" spans="1:8">
      <c r="A67" s="12" t="s">
        <v>411</v>
      </c>
      <c r="B67" s="12"/>
      <c r="C67" s="12"/>
      <c r="D67" s="12"/>
      <c r="E67" s="12"/>
      <c r="F67" s="46">
        <v>0</v>
      </c>
    </row>
    <row r="68" spans="1:8" ht="6" customHeight="1"/>
    <row r="69" spans="1:8">
      <c r="A69" s="12" t="s">
        <v>412</v>
      </c>
      <c r="B69" s="12"/>
      <c r="C69" s="12"/>
      <c r="D69" s="12"/>
      <c r="E69" s="12"/>
      <c r="F69" s="63">
        <v>0</v>
      </c>
    </row>
    <row r="70" spans="1:8" ht="5.45" customHeight="1"/>
    <row r="71" spans="1:8">
      <c r="A71" s="12" t="s">
        <v>413</v>
      </c>
      <c r="B71" s="12"/>
      <c r="C71" s="12"/>
      <c r="D71" s="12"/>
      <c r="E71" s="12"/>
      <c r="F71" s="46">
        <v>0</v>
      </c>
    </row>
    <row r="72" spans="1:8" ht="6" customHeight="1"/>
    <row r="73" spans="1:8">
      <c r="A73" s="12" t="s">
        <v>414</v>
      </c>
      <c r="B73" s="12"/>
      <c r="C73" s="12"/>
      <c r="D73" s="12"/>
      <c r="E73" s="12"/>
      <c r="F73" s="63">
        <v>0</v>
      </c>
    </row>
    <row r="75" spans="1:8">
      <c r="A75" s="78" t="s">
        <v>415</v>
      </c>
      <c r="B75" s="12"/>
      <c r="C75" s="12"/>
      <c r="D75" s="14"/>
      <c r="E75" s="12"/>
      <c r="F75" s="12"/>
    </row>
    <row r="76" spans="1:8">
      <c r="C76" s="100" t="s">
        <v>296</v>
      </c>
      <c r="D76" s="47"/>
      <c r="E76" s="100" t="s">
        <v>416</v>
      </c>
      <c r="F76" s="100" t="s">
        <v>417</v>
      </c>
    </row>
    <row r="77" spans="1:8">
      <c r="A77" t="s">
        <v>418</v>
      </c>
      <c r="C77" s="84">
        <f>+F45</f>
        <v>0</v>
      </c>
      <c r="D77" s="127"/>
      <c r="E77" s="25">
        <f>F43</f>
        <v>0</v>
      </c>
      <c r="F77" s="68">
        <f>+C77*E77</f>
        <v>0</v>
      </c>
    </row>
    <row r="78" spans="1:8">
      <c r="A78" t="s">
        <v>419</v>
      </c>
      <c r="C78" s="84">
        <f>+F49</f>
        <v>0</v>
      </c>
      <c r="D78" s="127"/>
      <c r="E78" s="25">
        <f>F47</f>
        <v>0</v>
      </c>
      <c r="F78" s="68">
        <f t="shared" ref="F78:F88" si="0">+C78*E78</f>
        <v>0</v>
      </c>
    </row>
    <row r="79" spans="1:8">
      <c r="A79" t="s">
        <v>420</v>
      </c>
      <c r="C79" s="84">
        <f>+F53</f>
        <v>0</v>
      </c>
      <c r="D79" s="127"/>
      <c r="E79" s="25">
        <f>+F51</f>
        <v>0</v>
      </c>
      <c r="F79" s="69">
        <f t="shared" si="0"/>
        <v>0</v>
      </c>
    </row>
    <row r="80" spans="1:8" ht="16.149999999999999" thickBot="1">
      <c r="A80" s="7" t="s">
        <v>421</v>
      </c>
      <c r="C80" s="127"/>
      <c r="D80" s="127"/>
      <c r="E80" s="50"/>
      <c r="F80" s="76">
        <f>SUM(F77:F79)</f>
        <v>0</v>
      </c>
      <c r="H80" s="47" t="s">
        <v>422</v>
      </c>
    </row>
    <row r="81" spans="1:8" ht="8.1" customHeight="1" thickTop="1">
      <c r="C81" s="127"/>
      <c r="D81" s="127"/>
      <c r="E81" s="50"/>
      <c r="F81" s="50"/>
    </row>
    <row r="82" spans="1:8">
      <c r="A82" t="s">
        <v>423</v>
      </c>
      <c r="C82" s="84">
        <f>+F57</f>
        <v>0</v>
      </c>
      <c r="D82" s="127"/>
      <c r="E82" s="25">
        <f>+F55</f>
        <v>0</v>
      </c>
      <c r="F82" s="68">
        <f t="shared" si="0"/>
        <v>0</v>
      </c>
    </row>
    <row r="83" spans="1:8">
      <c r="A83" t="s">
        <v>424</v>
      </c>
      <c r="C83" s="84">
        <f>+F61</f>
        <v>0</v>
      </c>
      <c r="D83" s="127"/>
      <c r="E83" s="25">
        <f>+F59</f>
        <v>0</v>
      </c>
      <c r="F83" s="69">
        <f t="shared" si="0"/>
        <v>0</v>
      </c>
    </row>
    <row r="84" spans="1:8" ht="16.149999999999999" thickBot="1">
      <c r="A84" s="7" t="s">
        <v>425</v>
      </c>
      <c r="C84" s="127"/>
      <c r="D84" s="127"/>
      <c r="E84" s="50"/>
      <c r="F84" s="76">
        <f>SUM(F82:F83)</f>
        <v>0</v>
      </c>
      <c r="H84" s="47" t="s">
        <v>426</v>
      </c>
    </row>
    <row r="85" spans="1:8" ht="15" thickTop="1">
      <c r="C85" s="127"/>
      <c r="D85" s="127"/>
      <c r="E85" s="50"/>
      <c r="F85" s="50"/>
    </row>
    <row r="86" spans="1:8">
      <c r="A86" t="s">
        <v>427</v>
      </c>
      <c r="C86" s="84">
        <f>+F65</f>
        <v>0</v>
      </c>
      <c r="D86" s="127"/>
      <c r="E86" s="25">
        <f>+F63</f>
        <v>0</v>
      </c>
      <c r="F86" s="68">
        <f t="shared" si="0"/>
        <v>0</v>
      </c>
    </row>
    <row r="87" spans="1:8">
      <c r="A87" t="s">
        <v>428</v>
      </c>
      <c r="C87" s="84">
        <f>+F69</f>
        <v>0</v>
      </c>
      <c r="D87" s="127"/>
      <c r="E87" s="25">
        <f>+F67</f>
        <v>0</v>
      </c>
      <c r="F87" s="68">
        <f t="shared" si="0"/>
        <v>0</v>
      </c>
    </row>
    <row r="88" spans="1:8">
      <c r="A88" t="s">
        <v>429</v>
      </c>
      <c r="C88" s="84">
        <f>+F73</f>
        <v>0</v>
      </c>
      <c r="D88" s="127"/>
      <c r="E88" s="25">
        <f>+F71</f>
        <v>0</v>
      </c>
      <c r="F88" s="69">
        <f t="shared" si="0"/>
        <v>0</v>
      </c>
    </row>
    <row r="89" spans="1:8" ht="16.149999999999999" thickBot="1">
      <c r="A89" s="7" t="s">
        <v>430</v>
      </c>
      <c r="F89" s="76">
        <f>SUM(F77:F88)</f>
        <v>0</v>
      </c>
      <c r="H89" s="47" t="s">
        <v>431</v>
      </c>
    </row>
    <row r="90" spans="1:8" ht="15" thickTop="1"/>
    <row r="92" spans="1:8" ht="18">
      <c r="A92" s="19" t="s">
        <v>432</v>
      </c>
      <c r="B92" s="12"/>
      <c r="C92" s="12"/>
      <c r="D92" s="12"/>
      <c r="E92" s="12"/>
      <c r="F92" s="12"/>
    </row>
    <row r="93" spans="1:8" ht="7.5" customHeight="1"/>
    <row r="94" spans="1:8">
      <c r="A94" s="12" t="s">
        <v>433</v>
      </c>
      <c r="B94" s="12"/>
      <c r="C94" s="12"/>
      <c r="D94" s="12"/>
      <c r="E94" s="12"/>
      <c r="F94" s="46">
        <v>0</v>
      </c>
    </row>
    <row r="95" spans="1:8" ht="6" customHeight="1"/>
    <row r="96" spans="1:8">
      <c r="A96" s="12" t="s">
        <v>434</v>
      </c>
      <c r="B96" s="12"/>
      <c r="C96" s="12"/>
      <c r="D96" s="12"/>
      <c r="E96" s="12"/>
      <c r="F96" s="46">
        <v>0</v>
      </c>
    </row>
    <row r="97" spans="1:8" ht="6" customHeight="1"/>
    <row r="98" spans="1:8">
      <c r="A98" s="12" t="s">
        <v>435</v>
      </c>
      <c r="B98" s="12"/>
      <c r="C98" s="12"/>
      <c r="D98" s="12"/>
      <c r="E98" s="12"/>
      <c r="F98" s="46">
        <v>0</v>
      </c>
    </row>
    <row r="99" spans="1:8" ht="6.95" customHeight="1"/>
    <row r="100" spans="1:8" ht="16.149999999999999" thickBot="1">
      <c r="A100" s="7" t="s">
        <v>436</v>
      </c>
      <c r="F100" s="138">
        <f>+F94+F96+F98</f>
        <v>0</v>
      </c>
      <c r="H100" s="47" t="s">
        <v>437</v>
      </c>
    </row>
    <row r="101" spans="1:8" ht="10.5" customHeight="1" thickTop="1">
      <c r="H101" s="47"/>
    </row>
    <row r="102" spans="1:8">
      <c r="A102" s="12" t="s">
        <v>438</v>
      </c>
      <c r="B102" s="12"/>
      <c r="C102" s="12"/>
      <c r="D102" s="12"/>
      <c r="E102" s="12"/>
      <c r="F102" s="46">
        <v>0</v>
      </c>
      <c r="H102" s="47"/>
    </row>
    <row r="103" spans="1:8" ht="3" customHeight="1">
      <c r="H103" s="47"/>
    </row>
    <row r="104" spans="1:8">
      <c r="A104" s="12" t="s">
        <v>439</v>
      </c>
      <c r="B104" s="12"/>
      <c r="C104" s="12"/>
      <c r="D104" s="12"/>
      <c r="E104" s="12"/>
      <c r="F104" s="46">
        <v>0</v>
      </c>
      <c r="H104" s="47"/>
    </row>
    <row r="105" spans="1:8" ht="4.5" customHeight="1">
      <c r="H105" s="47"/>
    </row>
    <row r="106" spans="1:8" ht="16.149999999999999" thickBot="1">
      <c r="A106" s="7" t="s">
        <v>436</v>
      </c>
      <c r="F106" s="139">
        <f>+F102+F104</f>
        <v>0</v>
      </c>
      <c r="H106" s="47" t="s">
        <v>440</v>
      </c>
    </row>
    <row r="107" spans="1:8">
      <c r="H107" s="47"/>
    </row>
    <row r="108" spans="1:8">
      <c r="A108" s="12" t="s">
        <v>441</v>
      </c>
      <c r="B108" s="12"/>
      <c r="C108" s="12"/>
      <c r="D108" s="12"/>
      <c r="E108" s="12"/>
      <c r="F108" s="46">
        <v>0</v>
      </c>
      <c r="H108" s="47"/>
    </row>
    <row r="109" spans="1:8" ht="5.45" customHeight="1">
      <c r="H109" s="47"/>
    </row>
    <row r="110" spans="1:8">
      <c r="A110" s="12" t="s">
        <v>442</v>
      </c>
      <c r="B110" s="12"/>
      <c r="C110" s="12"/>
      <c r="D110" s="12"/>
      <c r="E110" s="12"/>
      <c r="F110" s="46">
        <v>0</v>
      </c>
      <c r="H110" s="47"/>
    </row>
    <row r="111" spans="1:8" ht="4.5" customHeight="1">
      <c r="H111" s="47"/>
    </row>
    <row r="112" spans="1:8">
      <c r="A112" s="12" t="s">
        <v>443</v>
      </c>
      <c r="B112" s="12"/>
      <c r="C112" s="12"/>
      <c r="D112" s="12"/>
      <c r="E112" s="12"/>
      <c r="F112" s="46">
        <v>0</v>
      </c>
      <c r="H112" s="47"/>
    </row>
    <row r="113" spans="1:8" ht="6" customHeight="1">
      <c r="H113" s="47"/>
    </row>
    <row r="114" spans="1:8" ht="16.149999999999999" thickBot="1">
      <c r="A114" s="7" t="s">
        <v>444</v>
      </c>
      <c r="F114" s="138">
        <f>+F108+F110+F112</f>
        <v>0</v>
      </c>
      <c r="H114" s="47" t="s">
        <v>445</v>
      </c>
    </row>
    <row r="115" spans="1:8" ht="15" thickTop="1"/>
  </sheetData>
  <pageMargins left="0.70866141732283472" right="0.70866141732283472" top="1.2598425196850394" bottom="0.74803149606299213" header="0.31496062992125984" footer="0.31496062992125984"/>
  <pageSetup orientation="portrait" r:id="rId1"/>
  <headerFooter>
    <oddHeader>&amp;LDowntown Toolkit
Head Lease
-Financial Template&amp;C&amp;G&amp;R&amp;A</oddHeader>
    <oddFooter>&amp;L© 2025 United Way Perth Huron. All rights reserved.&amp;R&amp;D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A8B4-98C2-40B1-A3BB-E60CA181099B}">
  <dimension ref="A1:G20"/>
  <sheetViews>
    <sheetView zoomScaleNormal="100" workbookViewId="0">
      <selection sqref="A1:XFD3"/>
    </sheetView>
  </sheetViews>
  <sheetFormatPr defaultRowHeight="14.45"/>
  <cols>
    <col min="2" max="2" width="13.75" customWidth="1"/>
    <col min="3" max="3" width="11.5" customWidth="1"/>
    <col min="4" max="4" width="1.125" customWidth="1"/>
    <col min="6" max="6" width="1.375" customWidth="1"/>
  </cols>
  <sheetData>
    <row r="1" spans="1:7" ht="21">
      <c r="A1" s="42" t="s">
        <v>446</v>
      </c>
      <c r="B1" s="2"/>
      <c r="C1" s="2"/>
      <c r="D1" s="2"/>
    </row>
    <row r="2" spans="1:7">
      <c r="A2" s="1"/>
      <c r="B2" s="1"/>
      <c r="C2" s="1"/>
      <c r="E2" s="1"/>
      <c r="G2" s="1"/>
    </row>
    <row r="3" spans="1:7">
      <c r="E3" s="47" t="s">
        <v>447</v>
      </c>
      <c r="G3" s="47" t="s">
        <v>137</v>
      </c>
    </row>
    <row r="4" spans="1:7">
      <c r="C4" s="47" t="s">
        <v>448</v>
      </c>
      <c r="D4" s="47"/>
      <c r="E4" s="47" t="s">
        <v>449</v>
      </c>
      <c r="G4" s="47" t="s">
        <v>450</v>
      </c>
    </row>
    <row r="5" spans="1:7" ht="15" thickBot="1">
      <c r="A5" s="128" t="s">
        <v>451</v>
      </c>
      <c r="B5" s="128"/>
      <c r="C5" s="129" t="s">
        <v>452</v>
      </c>
      <c r="D5" s="47"/>
      <c r="E5" s="129" t="s">
        <v>453</v>
      </c>
      <c r="G5" s="4" t="s">
        <v>454</v>
      </c>
    </row>
    <row r="6" spans="1:7" ht="7.5" customHeight="1">
      <c r="C6" s="47"/>
      <c r="D6" s="47"/>
      <c r="E6" s="47"/>
      <c r="G6" s="14"/>
    </row>
    <row r="7" spans="1:7">
      <c r="A7" s="12" t="s">
        <v>455</v>
      </c>
      <c r="B7" s="12"/>
      <c r="C7" s="46">
        <v>0</v>
      </c>
      <c r="D7" s="109"/>
      <c r="E7" s="66">
        <v>0</v>
      </c>
      <c r="G7" s="81">
        <f>+C7*E7</f>
        <v>0</v>
      </c>
    </row>
    <row r="8" spans="1:7" ht="5.45" customHeight="1"/>
    <row r="9" spans="1:7">
      <c r="A9" s="12" t="s">
        <v>456</v>
      </c>
      <c r="B9" s="12"/>
      <c r="C9" s="46">
        <v>0</v>
      </c>
      <c r="D9" s="109"/>
      <c r="E9" s="66">
        <v>0</v>
      </c>
      <c r="G9" s="81">
        <f>+C9*E9</f>
        <v>0</v>
      </c>
    </row>
    <row r="10" spans="1:7" ht="5.45" customHeight="1"/>
    <row r="11" spans="1:7">
      <c r="A11" s="12" t="s">
        <v>457</v>
      </c>
      <c r="B11" s="12"/>
      <c r="C11" s="46">
        <v>0</v>
      </c>
      <c r="D11" s="109"/>
      <c r="E11" s="66">
        <v>0</v>
      </c>
      <c r="G11" s="81">
        <f>+C11*E11</f>
        <v>0</v>
      </c>
    </row>
    <row r="12" spans="1:7" ht="3" customHeight="1"/>
    <row r="13" spans="1:7">
      <c r="A13" s="12" t="s">
        <v>458</v>
      </c>
      <c r="B13" s="12"/>
      <c r="C13" s="46">
        <v>0</v>
      </c>
      <c r="D13" s="109"/>
      <c r="E13" s="66">
        <v>0</v>
      </c>
      <c r="G13" s="81">
        <f>+C13*E13</f>
        <v>0</v>
      </c>
    </row>
    <row r="14" spans="1:7" ht="5.45" customHeight="1"/>
    <row r="15" spans="1:7">
      <c r="A15" s="12" t="s">
        <v>459</v>
      </c>
      <c r="B15" s="12"/>
      <c r="C15" s="46">
        <v>0</v>
      </c>
      <c r="D15" s="109"/>
      <c r="E15" s="66">
        <v>0</v>
      </c>
      <c r="G15" s="81">
        <f>+C15*E15</f>
        <v>0</v>
      </c>
    </row>
    <row r="16" spans="1:7" ht="5.45" customHeight="1"/>
    <row r="17" spans="1:7">
      <c r="A17" s="12" t="s">
        <v>460</v>
      </c>
      <c r="B17" s="12"/>
      <c r="C17" s="46">
        <v>0</v>
      </c>
      <c r="D17" s="109"/>
      <c r="E17" s="66">
        <v>0</v>
      </c>
      <c r="G17" s="81">
        <f>+C17*E17</f>
        <v>0</v>
      </c>
    </row>
    <row r="18" spans="1:7" ht="8.4499999999999993" customHeight="1"/>
    <row r="19" spans="1:7" ht="18.600000000000001" thickBot="1">
      <c r="A19" s="2" t="s">
        <v>461</v>
      </c>
      <c r="G19" s="130">
        <f>+G7+G9+G11+G13+G15+G17</f>
        <v>0</v>
      </c>
    </row>
    <row r="20" spans="1:7" ht="15" thickTop="1"/>
  </sheetData>
  <pageMargins left="0.70866141732283472" right="0.70866141732283472" top="1.2598425196850394" bottom="0.74803149606299213" header="0.31496062992125984" footer="0.31496062992125984"/>
  <pageSetup orientation="portrait" r:id="rId1"/>
  <headerFooter>
    <oddHeader>&amp;LDowntown Toolkit
Head Lease
-Financial Template&amp;C&amp;G&amp;R&amp;A</oddHeader>
    <oddFooter>&amp;L© 2025 United Way Perth Huron. All rights reserved.&amp;R&amp;D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12ec61-9093-4453-9bc1-18bdf1e35a60" xsi:nil="true"/>
    <lcf76f155ced4ddcb4097134ff3c332f xmlns="c0e76cd2-60b7-4e5c-b514-73926a79f5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B32A4339893444AA47E8EC9BD91B76" ma:contentTypeVersion="16" ma:contentTypeDescription="Create a new document." ma:contentTypeScope="" ma:versionID="6c71f7365cced9531bdcf28090a7d13b">
  <xsd:schema xmlns:xsd="http://www.w3.org/2001/XMLSchema" xmlns:xs="http://www.w3.org/2001/XMLSchema" xmlns:p="http://schemas.microsoft.com/office/2006/metadata/properties" xmlns:ns2="c0e76cd2-60b7-4e5c-b514-73926a79f5af" xmlns:ns3="ea12ec61-9093-4453-9bc1-18bdf1e35a60" targetNamespace="http://schemas.microsoft.com/office/2006/metadata/properties" ma:root="true" ma:fieldsID="dfb0b237394fdae4c2d50115dede6e4f" ns2:_="" ns3:_="">
    <xsd:import namespace="c0e76cd2-60b7-4e5c-b514-73926a79f5af"/>
    <xsd:import namespace="ea12ec61-9093-4453-9bc1-18bdf1e35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76cd2-60b7-4e5c-b514-73926a79f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9e5e8c4-5eeb-4791-9f04-2536b50bc0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2ec61-9093-4453-9bc1-18bdf1e35a6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4a49f5-088f-4b06-b25d-3a5a868f1e18}" ma:internalName="TaxCatchAll" ma:showField="CatchAllData" ma:web="ea12ec61-9093-4453-9bc1-18bdf1e35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ED81A-FAAE-4EB7-A4F7-441AA22A506E}"/>
</file>

<file path=customXml/itemProps2.xml><?xml version="1.0" encoding="utf-8"?>
<ds:datastoreItem xmlns:ds="http://schemas.openxmlformats.org/officeDocument/2006/customXml" ds:itemID="{0EDF2898-F693-4A54-87AD-ADEC24378493}"/>
</file>

<file path=customXml/itemProps3.xml><?xml version="1.0" encoding="utf-8"?>
<ds:datastoreItem xmlns:ds="http://schemas.openxmlformats.org/officeDocument/2006/customXml" ds:itemID="{0E955A0D-72C5-47A2-95A0-BC4D73C46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Mitchell Rhodes</dc:creator>
  <cp:keywords/>
  <dc:description/>
  <cp:lastModifiedBy>Bruce Pitkin</cp:lastModifiedBy>
  <cp:revision/>
  <dcterms:created xsi:type="dcterms:W3CDTF">2025-02-08T22:36:52Z</dcterms:created>
  <dcterms:modified xsi:type="dcterms:W3CDTF">2025-06-30T15:51:45Z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0x010100DBB32A4339893444AA47E8EC9BD91B76</vt:lpwstr>
  </property>
  <property fmtid="{D5CDD505-2E9C-101B-9397-08002B2CF9AE}" pid="3" name="MediaServiceImageTags">
    <vt:lpwstr/>
  </property>
</Properties>
</file>